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D:\105-108輔導工作\39多媒體清單\"/>
    </mc:Choice>
  </mc:AlternateContent>
  <xr:revisionPtr revIDLastSave="0" documentId="13_ncr:1_{94CC73FE-9707-4C98-A0C9-D58E5F39C78B}" xr6:coauthVersionLast="47" xr6:coauthVersionMax="47" xr10:uidLastSave="{00000000-0000-0000-0000-000000000000}"/>
  <bookViews>
    <workbookView xWindow="-108" yWindow="-108" windowWidth="23256" windowHeight="12456" xr2:uid="{00000000-000D-0000-FFFF-FFFF00000000}"/>
  </bookViews>
  <sheets>
    <sheet name="書籍、文宣品" sheetId="18" r:id="rId1"/>
    <sheet name="多媒體(財產)" sheetId="24" r:id="rId2"/>
    <sheet name="多媒體(非財產)" sheetId="25" r:id="rId3"/>
    <sheet name="桌遊" sheetId="22" r:id="rId4"/>
    <sheet name="攜帶式教具" sheetId="23" r:id="rId5"/>
  </sheets>
  <definedNames>
    <definedName name="環球影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4" i="18" l="1"/>
  <c r="B843" i="18"/>
  <c r="B842" i="18"/>
  <c r="B841" i="18"/>
  <c r="B840" i="18"/>
  <c r="B839" i="18"/>
  <c r="B838" i="18"/>
  <c r="B837" i="18"/>
  <c r="B836" i="18"/>
  <c r="B835" i="18"/>
  <c r="B834" i="18"/>
  <c r="B833" i="18"/>
  <c r="B832" i="18"/>
  <c r="B831"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846" authorId="0" shapeId="0" xr:uid="{00000000-0006-0000-0000-00000100000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49" authorId="0" shapeId="0" xr:uid="{00000000-0006-0000-02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<sst xmlns="http://schemas.openxmlformats.org/spreadsheetml/2006/main" count="9477" uniqueCount="3437">
  <si>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</si>
  <si>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</si>
  <si>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</si>
  <si>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</si>
  <si>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</si>
  <si>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</si>
  <si>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</si>
  <si>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</si>
  <si>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</si>
  <si>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</si>
  <si>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Willian R.Breakey</t>
    <phoneticPr fontId="3" type="noConversion"/>
  </si>
  <si>
    <t xml:space="preserve">book </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</si>
  <si>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</si>
  <si>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</si>
  <si>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</si>
  <si>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</si>
  <si>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</si>
  <si>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</si>
  <si>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</si>
  <si>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</si>
  <si>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</si>
  <si>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</si>
  <si>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</si>
  <si>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</si>
  <si>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</si>
  <si>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</si>
  <si>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</si>
  <si>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</si>
  <si>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</si>
  <si>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</si>
  <si>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next 26-EQ</t>
    <phoneticPr fontId="3" type="noConversion"/>
  </si>
  <si>
    <t xml:space="preserve">book </t>
    <phoneticPr fontId="3" type="noConversion"/>
  </si>
  <si>
    <t>TOBY</t>
    <phoneticPr fontId="3" type="noConversion"/>
  </si>
  <si>
    <t>Sam Juneau</t>
    <phoneticPr fontId="3" type="noConversion"/>
  </si>
  <si>
    <t xml:space="preserve"> </t>
  </si>
  <si>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</si>
  <si>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</si>
  <si>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</si>
  <si>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</si>
  <si>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</si>
  <si>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</si>
  <si>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</si>
  <si>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</si>
  <si>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</si>
  <si>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</si>
  <si>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</si>
  <si>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</si>
  <si>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</si>
  <si>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</si>
  <si>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</si>
  <si>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</si>
  <si>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</si>
  <si>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</si>
  <si>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</si>
  <si>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</si>
  <si>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Edwin L. Herr  
 Stanley H. Cramer</t>
    <phoneticPr fontId="8" type="noConversion"/>
  </si>
  <si>
    <t>book</t>
    <phoneticPr fontId="3" type="noConversion"/>
  </si>
  <si>
    <t>book</t>
    <phoneticPr fontId="3" type="noConversion"/>
  </si>
  <si>
    <t>book</t>
    <phoneticPr fontId="3" type="noConversion"/>
  </si>
  <si>
    <t>book</t>
    <phoneticPr fontId="3" type="noConversion"/>
  </si>
  <si>
    <t>book</t>
    <phoneticPr fontId="3" type="noConversion"/>
  </si>
  <si>
    <t>101.06</t>
    <phoneticPr fontId="3" type="noConversion"/>
  </si>
  <si>
    <t>101.07</t>
    <phoneticPr fontId="3" type="noConversion"/>
  </si>
  <si>
    <t>101.10</t>
    <phoneticPr fontId="3" type="noConversion"/>
  </si>
  <si>
    <t>DVD</t>
  </si>
  <si>
    <t>cheers</t>
    <phoneticPr fontId="3" type="noConversion"/>
  </si>
  <si>
    <t>CD</t>
    <phoneticPr fontId="3" type="noConversion"/>
  </si>
  <si>
    <t>VCD</t>
    <phoneticPr fontId="3" type="noConversion"/>
  </si>
  <si>
    <t>DVD</t>
    <phoneticPr fontId="3" type="noConversion"/>
  </si>
  <si>
    <t>/</t>
    <phoneticPr fontId="3" type="noConversion"/>
  </si>
  <si>
    <t>JC</t>
    <phoneticPr fontId="3" type="noConversion"/>
  </si>
  <si>
    <t>book</t>
  </si>
  <si>
    <t>/</t>
  </si>
  <si>
    <r>
      <rPr>
        <sz val="12"/>
        <rFont val="標楷體"/>
        <family val="4"/>
        <charset val="136"/>
      </rPr>
      <t>生涯</t>
    </r>
    <phoneticPr fontId="3" type="noConversion"/>
  </si>
  <si>
    <r>
      <rPr>
        <sz val="12"/>
        <rFont val="標楷體"/>
        <family val="4"/>
        <charset val="136"/>
      </rPr>
      <t>性別</t>
    </r>
    <phoneticPr fontId="3" type="noConversion"/>
  </si>
  <si>
    <r>
      <rPr>
        <sz val="12"/>
        <rFont val="標楷體"/>
        <family val="4"/>
        <charset val="136"/>
      </rPr>
      <t>生命</t>
    </r>
    <phoneticPr fontId="3" type="noConversion"/>
  </si>
  <si>
    <r>
      <rPr>
        <sz val="12"/>
        <rFont val="標楷體"/>
        <family val="4"/>
        <charset val="136"/>
      </rPr>
      <t>特教</t>
    </r>
    <phoneticPr fontId="3" type="noConversion"/>
  </si>
  <si>
    <r>
      <rPr>
        <sz val="12"/>
        <rFont val="標楷體"/>
        <family val="4"/>
        <charset val="136"/>
      </rPr>
      <t>董氏基金會</t>
    </r>
    <phoneticPr fontId="3" type="noConversion"/>
  </si>
  <si>
    <r>
      <rPr>
        <sz val="12"/>
        <color indexed="8"/>
        <rFont val="標楷體"/>
        <family val="4"/>
        <charset val="136"/>
      </rPr>
      <t>遠見雜誌</t>
    </r>
    <phoneticPr fontId="3" type="noConversion"/>
  </si>
  <si>
    <r>
      <rPr>
        <sz val="12"/>
        <color indexed="8"/>
        <rFont val="標楷體"/>
        <family val="4"/>
        <charset val="136"/>
      </rPr>
      <t>天下雜誌</t>
    </r>
    <phoneticPr fontId="3" type="noConversion"/>
  </si>
  <si>
    <r>
      <t>99.10</t>
    </r>
    <r>
      <rPr>
        <sz val="12"/>
        <rFont val="標楷體"/>
        <family val="4"/>
        <charset val="136"/>
      </rPr>
      <t>贈</t>
    </r>
    <phoneticPr fontId="3" type="noConversion"/>
  </si>
  <si>
    <r>
      <rPr>
        <sz val="12"/>
        <color indexed="8"/>
        <rFont val="標楷體"/>
        <family val="4"/>
        <charset val="136"/>
      </rPr>
      <t>行政院衛生署國民健康局</t>
    </r>
    <phoneticPr fontId="3" type="noConversion"/>
  </si>
  <si>
    <r>
      <t>100.01</t>
    </r>
    <r>
      <rPr>
        <sz val="12"/>
        <rFont val="標楷體"/>
        <family val="4"/>
        <charset val="136"/>
      </rPr>
      <t>贈</t>
    </r>
    <phoneticPr fontId="3" type="noConversion"/>
  </si>
  <si>
    <r>
      <t>100.07</t>
    </r>
    <r>
      <rPr>
        <sz val="12"/>
        <rFont val="標楷體"/>
        <family val="4"/>
        <charset val="136"/>
      </rPr>
      <t>贈</t>
    </r>
    <phoneticPr fontId="3" type="noConversion"/>
  </si>
  <si>
    <r>
      <rPr>
        <sz val="12"/>
        <rFont val="標楷體"/>
        <family val="4"/>
        <charset val="136"/>
      </rPr>
      <t>生涯規劃學科中心</t>
    </r>
    <phoneticPr fontId="3" type="noConversion"/>
  </si>
  <si>
    <r>
      <rPr>
        <sz val="12"/>
        <rFont val="標楷體"/>
        <family val="4"/>
        <charset val="136"/>
      </rPr>
      <t>白沙屯媽祖婆網站</t>
    </r>
    <phoneticPr fontId="3" type="noConversion"/>
  </si>
  <si>
    <r>
      <rPr>
        <sz val="12"/>
        <rFont val="標楷體"/>
        <family val="4"/>
        <charset val="136"/>
      </rPr>
      <t>春暉國際開發股份有限公司</t>
    </r>
  </si>
  <si>
    <r>
      <rPr>
        <sz val="12"/>
        <color indexed="8"/>
        <rFont val="標楷體"/>
        <family val="4"/>
        <charset val="136"/>
      </rPr>
      <t>財團法人董氏基金會</t>
    </r>
  </si>
  <si>
    <r>
      <rPr>
        <sz val="12"/>
        <color indexed="8"/>
        <rFont val="標楷體"/>
        <family val="4"/>
        <charset val="136"/>
      </rPr>
      <t>親子</t>
    </r>
    <phoneticPr fontId="3" type="noConversion"/>
  </si>
  <si>
    <r>
      <rPr>
        <sz val="12"/>
        <color indexed="8"/>
        <rFont val="標楷體"/>
        <family val="4"/>
        <charset val="136"/>
      </rPr>
      <t>性別</t>
    </r>
  </si>
  <si>
    <r>
      <rPr>
        <sz val="12"/>
        <color indexed="8"/>
        <rFont val="標楷體"/>
        <family val="4"/>
        <charset val="136"/>
      </rPr>
      <t>衛生署國民健康局</t>
    </r>
    <phoneticPr fontId="3" type="noConversion"/>
  </si>
  <si>
    <r>
      <t>92.05</t>
    </r>
    <r>
      <rPr>
        <sz val="12"/>
        <color indexed="8"/>
        <rFont val="標楷體"/>
        <family val="4"/>
        <charset val="136"/>
      </rPr>
      <t>贈</t>
    </r>
    <phoneticPr fontId="3" type="noConversion"/>
  </si>
  <si>
    <r>
      <rPr>
        <sz val="12"/>
        <color indexed="8"/>
        <rFont val="標楷體"/>
        <family val="4"/>
        <charset val="136"/>
      </rPr>
      <t>台灣的天使</t>
    </r>
    <phoneticPr fontId="3" type="noConversion"/>
  </si>
  <si>
    <r>
      <rPr>
        <sz val="12"/>
        <color indexed="8"/>
        <rFont val="標楷體"/>
        <family val="4"/>
        <charset val="136"/>
      </rPr>
      <t>好消息衛星電視台</t>
    </r>
    <phoneticPr fontId="3" type="noConversion"/>
  </si>
  <si>
    <r>
      <rPr>
        <sz val="12"/>
        <color indexed="8"/>
        <rFont val="標楷體"/>
        <family val="4"/>
        <charset val="136"/>
      </rPr>
      <t>蜜蜜甜心派Ⅰ</t>
    </r>
    <phoneticPr fontId="3" type="noConversion"/>
  </si>
  <si>
    <r>
      <rPr>
        <sz val="12"/>
        <color indexed="8"/>
        <rFont val="標楷體"/>
        <family val="4"/>
        <charset val="136"/>
      </rPr>
      <t>台視</t>
    </r>
    <phoneticPr fontId="3" type="noConversion"/>
  </si>
  <si>
    <r>
      <rPr>
        <sz val="12"/>
        <color indexed="8"/>
        <rFont val="標楷體"/>
        <family val="4"/>
        <charset val="136"/>
      </rPr>
      <t>公播版</t>
    </r>
    <phoneticPr fontId="3" type="noConversion"/>
  </si>
  <si>
    <r>
      <rPr>
        <sz val="12"/>
        <color indexed="8"/>
        <rFont val="標楷體"/>
        <family val="4"/>
        <charset val="136"/>
      </rPr>
      <t>化身博士</t>
    </r>
    <phoneticPr fontId="3" type="noConversion"/>
  </si>
  <si>
    <r>
      <rPr>
        <sz val="12"/>
        <color indexed="8"/>
        <rFont val="標楷體"/>
        <family val="4"/>
        <charset val="136"/>
      </rPr>
      <t>新生代</t>
    </r>
    <phoneticPr fontId="3" type="noConversion"/>
  </si>
  <si>
    <r>
      <rPr>
        <sz val="12"/>
        <color indexed="8"/>
        <rFont val="標楷體"/>
        <family val="4"/>
        <charset val="136"/>
      </rPr>
      <t>王喬真贈</t>
    </r>
    <phoneticPr fontId="3" type="noConversion"/>
  </si>
  <si>
    <r>
      <rPr>
        <sz val="12"/>
        <color indexed="8"/>
        <rFont val="標楷體"/>
        <family val="4"/>
        <charset val="136"/>
      </rPr>
      <t>乞丐王子</t>
    </r>
    <phoneticPr fontId="3" type="noConversion"/>
  </si>
  <si>
    <r>
      <rPr>
        <sz val="12"/>
        <color indexed="8"/>
        <rFont val="標楷體"/>
        <family val="4"/>
        <charset val="136"/>
      </rPr>
      <t>啞巴歌手</t>
    </r>
    <phoneticPr fontId="3" type="noConversion"/>
  </si>
  <si>
    <r>
      <rPr>
        <sz val="12"/>
        <color indexed="8"/>
        <rFont val="標楷體"/>
        <family val="4"/>
        <charset val="136"/>
      </rPr>
      <t>讓愛傳出去</t>
    </r>
    <phoneticPr fontId="3" type="noConversion"/>
  </si>
  <si>
    <r>
      <rPr>
        <sz val="12"/>
        <color indexed="8"/>
        <rFont val="標楷體"/>
        <family val="4"/>
        <charset val="136"/>
      </rPr>
      <t>巨圖科技股份有限公司</t>
    </r>
  </si>
  <si>
    <r>
      <rPr>
        <sz val="12"/>
        <color indexed="8"/>
        <rFont val="標楷體"/>
        <family val="4"/>
        <charset val="136"/>
      </rPr>
      <t>威翰資訊網路股份有限公司</t>
    </r>
    <phoneticPr fontId="3" type="noConversion"/>
  </si>
  <si>
    <r>
      <rPr>
        <sz val="12"/>
        <color indexed="8"/>
        <rFont val="標楷體"/>
        <family val="4"/>
        <charset val="136"/>
      </rPr>
      <t>輔導</t>
    </r>
    <phoneticPr fontId="3" type="noConversion"/>
  </si>
  <si>
    <r>
      <rPr>
        <sz val="12"/>
        <color indexed="8"/>
        <rFont val="標楷體"/>
        <family val="4"/>
        <charset val="136"/>
      </rPr>
      <t>無比的愛</t>
    </r>
    <phoneticPr fontId="3" type="noConversion"/>
  </si>
  <si>
    <r>
      <rPr>
        <sz val="12"/>
        <color indexed="8"/>
        <rFont val="標楷體"/>
        <family val="4"/>
        <charset val="136"/>
      </rPr>
      <t>傳神希望線協會</t>
    </r>
  </si>
  <si>
    <r>
      <rPr>
        <sz val="12"/>
        <color indexed="8"/>
        <rFont val="標楷體"/>
        <family val="4"/>
        <charset val="136"/>
      </rPr>
      <t>輔導</t>
    </r>
  </si>
  <si>
    <r>
      <rPr>
        <sz val="12"/>
        <color indexed="8"/>
        <rFont val="標楷體"/>
        <family val="4"/>
        <charset val="136"/>
      </rPr>
      <t>尋找生涯貴人</t>
    </r>
    <r>
      <rPr>
        <sz val="12"/>
        <color indexed="8"/>
        <rFont val="Times New Roman"/>
        <family val="1"/>
      </rPr>
      <t>--</t>
    </r>
    <r>
      <rPr>
        <sz val="12"/>
        <color indexed="8"/>
        <rFont val="標楷體"/>
        <family val="4"/>
        <charset val="136"/>
      </rPr>
      <t>生涯故事短片</t>
    </r>
    <phoneticPr fontId="3" type="noConversion"/>
  </si>
  <si>
    <r>
      <rPr>
        <sz val="12"/>
        <color indexed="8"/>
        <rFont val="標楷體"/>
        <family val="4"/>
        <charset val="136"/>
      </rPr>
      <t>行政院青輔會</t>
    </r>
    <phoneticPr fontId="3" type="noConversion"/>
  </si>
  <si>
    <r>
      <rPr>
        <sz val="12"/>
        <color indexed="8"/>
        <rFont val="標楷體"/>
        <family val="4"/>
        <charset val="136"/>
      </rPr>
      <t>生涯</t>
    </r>
    <phoneticPr fontId="3" type="noConversion"/>
  </si>
  <si>
    <r>
      <t>93.06</t>
    </r>
    <r>
      <rPr>
        <sz val="12"/>
        <color indexed="8"/>
        <rFont val="標楷體"/>
        <family val="4"/>
        <charset val="136"/>
      </rPr>
      <t>贈</t>
    </r>
    <phoneticPr fontId="3" type="noConversion"/>
  </si>
  <si>
    <r>
      <rPr>
        <sz val="12"/>
        <color indexed="8"/>
        <rFont val="標楷體"/>
        <family val="4"/>
        <charset val="136"/>
      </rPr>
      <t>傾聽身體的聲音</t>
    </r>
    <r>
      <rPr>
        <sz val="12"/>
        <color indexed="8"/>
        <rFont val="Times New Roman"/>
        <family val="1"/>
      </rPr>
      <t>--</t>
    </r>
    <r>
      <rPr>
        <sz val="12"/>
        <color indexed="8"/>
        <rFont val="標楷體"/>
        <family val="4"/>
        <charset val="136"/>
      </rPr>
      <t>放輕鬆</t>
    </r>
    <phoneticPr fontId="3" type="noConversion"/>
  </si>
  <si>
    <r>
      <rPr>
        <sz val="12"/>
        <color indexed="8"/>
        <rFont val="標楷體"/>
        <family val="4"/>
        <charset val="136"/>
      </rPr>
      <t>全套</t>
    </r>
    <phoneticPr fontId="3" type="noConversion"/>
  </si>
  <si>
    <r>
      <rPr>
        <sz val="12"/>
        <color indexed="8"/>
        <rFont val="標楷體"/>
        <family val="4"/>
        <charset val="136"/>
      </rPr>
      <t>蜜蜜甜心派Ⅲ</t>
    </r>
    <phoneticPr fontId="3" type="noConversion"/>
  </si>
  <si>
    <r>
      <rPr>
        <sz val="12"/>
        <color indexed="8"/>
        <rFont val="標楷體"/>
        <family val="4"/>
        <charset val="136"/>
      </rPr>
      <t>愛的教育系列</t>
    </r>
    <phoneticPr fontId="3" type="noConversion"/>
  </si>
  <si>
    <r>
      <rPr>
        <sz val="12"/>
        <color indexed="8"/>
        <rFont val="標楷體"/>
        <family val="4"/>
        <charset val="136"/>
      </rPr>
      <t>走出寂靜</t>
    </r>
    <phoneticPr fontId="3" type="noConversion"/>
  </si>
  <si>
    <r>
      <rPr>
        <sz val="12"/>
        <rFont val="標楷體"/>
        <family val="4"/>
        <charset val="136"/>
      </rPr>
      <t>春暉國際開發股份有限公司</t>
    </r>
    <phoneticPr fontId="3" type="noConversion"/>
  </si>
  <si>
    <r>
      <rPr>
        <sz val="12"/>
        <color indexed="8"/>
        <rFont val="標楷體"/>
        <family val="4"/>
        <charset val="136"/>
      </rPr>
      <t>元寶利</t>
    </r>
    <phoneticPr fontId="3" type="noConversion"/>
  </si>
  <si>
    <r>
      <rPr>
        <sz val="12"/>
        <color indexed="8"/>
        <rFont val="標楷體"/>
        <family val="4"/>
        <charset val="136"/>
      </rPr>
      <t>得利影視</t>
    </r>
    <phoneticPr fontId="3" type="noConversion"/>
  </si>
  <si>
    <r>
      <rPr>
        <sz val="12"/>
        <color indexed="8"/>
        <rFont val="標楷體"/>
        <family val="4"/>
        <charset val="136"/>
      </rPr>
      <t>教育部</t>
    </r>
    <phoneticPr fontId="3" type="noConversion"/>
  </si>
  <si>
    <r>
      <rPr>
        <sz val="12"/>
        <color indexed="8"/>
        <rFont val="標楷體"/>
        <family val="4"/>
        <charset val="136"/>
      </rPr>
      <t>春暉國際開發股份有限公司</t>
    </r>
    <phoneticPr fontId="3" type="noConversion"/>
  </si>
  <si>
    <r>
      <rPr>
        <sz val="12"/>
        <color indexed="8"/>
        <rFont val="標楷體"/>
        <family val="4"/>
        <charset val="136"/>
      </rPr>
      <t>春暉國際開發股份有限公司</t>
    </r>
  </si>
  <si>
    <r>
      <t>93.08</t>
    </r>
    <r>
      <rPr>
        <sz val="12"/>
        <color indexed="8"/>
        <rFont val="標楷體"/>
        <family val="4"/>
        <charset val="136"/>
      </rPr>
      <t>王喬真贈</t>
    </r>
  </si>
  <si>
    <r>
      <rPr>
        <sz val="12"/>
        <color indexed="8"/>
        <rFont val="標楷體"/>
        <family val="4"/>
        <charset val="136"/>
      </rPr>
      <t>年代影視</t>
    </r>
  </si>
  <si>
    <r>
      <t>93.10</t>
    </r>
    <r>
      <rPr>
        <sz val="12"/>
        <color indexed="8"/>
        <rFont val="標楷體"/>
        <family val="4"/>
        <charset val="136"/>
      </rPr>
      <t>贈</t>
    </r>
    <phoneticPr fontId="3" type="noConversion"/>
  </si>
  <si>
    <r>
      <rPr>
        <sz val="12"/>
        <color indexed="8"/>
        <rFont val="標楷體"/>
        <family val="4"/>
        <charset val="136"/>
      </rPr>
      <t>十七歲的冬天－當弦律再起</t>
    </r>
    <r>
      <rPr>
        <sz val="12"/>
        <color indexed="8"/>
        <rFont val="Times New Roman"/>
        <family val="1"/>
      </rPr>
      <t>PART3</t>
    </r>
    <phoneticPr fontId="3" type="noConversion"/>
  </si>
  <si>
    <r>
      <rPr>
        <sz val="12"/>
        <color indexed="8"/>
        <rFont val="標楷體"/>
        <family val="4"/>
        <charset val="136"/>
      </rPr>
      <t>品德養成教育系列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五集</t>
    </r>
    <r>
      <rPr>
        <sz val="12"/>
        <color indexed="8"/>
        <rFont val="Times New Roman"/>
        <family val="1"/>
      </rPr>
      <t>)</t>
    </r>
    <phoneticPr fontId="3" type="noConversion"/>
  </si>
  <si>
    <r>
      <rPr>
        <sz val="12"/>
        <color indexed="8"/>
        <rFont val="標楷體"/>
        <family val="4"/>
        <charset val="136"/>
      </rPr>
      <t>百禾文化</t>
    </r>
  </si>
  <si>
    <r>
      <rPr>
        <sz val="12"/>
        <color indexed="8"/>
        <rFont val="標楷體"/>
        <family val="4"/>
        <charset val="136"/>
      </rPr>
      <t>人格養成教育系列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四集</t>
    </r>
    <r>
      <rPr>
        <sz val="12"/>
        <color indexed="8"/>
        <rFont val="Times New Roman"/>
        <family val="1"/>
      </rPr>
      <t>)</t>
    </r>
    <phoneticPr fontId="3" type="noConversion"/>
  </si>
  <si>
    <r>
      <rPr>
        <sz val="12"/>
        <color indexed="8"/>
        <rFont val="標楷體"/>
        <family val="4"/>
        <charset val="136"/>
      </rPr>
      <t>全景傳播</t>
    </r>
  </si>
  <si>
    <r>
      <rPr>
        <sz val="12"/>
        <color indexed="8"/>
        <rFont val="標楷體"/>
        <family val="4"/>
        <charset val="136"/>
      </rPr>
      <t>華納影片公司</t>
    </r>
  </si>
  <si>
    <r>
      <rPr>
        <sz val="12"/>
        <color indexed="8"/>
        <rFont val="標楷體"/>
        <family val="4"/>
        <charset val="136"/>
      </rPr>
      <t>梅子的滋味</t>
    </r>
    <phoneticPr fontId="3" type="noConversion"/>
  </si>
  <si>
    <r>
      <rPr>
        <sz val="12"/>
        <color indexed="8"/>
        <rFont val="標楷體"/>
        <family val="4"/>
        <charset val="136"/>
      </rPr>
      <t>仟淇科技股份有限公司</t>
    </r>
  </si>
  <si>
    <r>
      <rPr>
        <sz val="12"/>
        <color indexed="8"/>
        <rFont val="標楷體"/>
        <family val="4"/>
        <charset val="136"/>
      </rPr>
      <t>魔法阿媽</t>
    </r>
    <phoneticPr fontId="3" type="noConversion"/>
  </si>
  <si>
    <r>
      <rPr>
        <sz val="12"/>
        <color indexed="8"/>
        <rFont val="標楷體"/>
        <family val="4"/>
        <charset val="136"/>
      </rPr>
      <t>有你真好</t>
    </r>
    <phoneticPr fontId="3" type="noConversion"/>
  </si>
  <si>
    <r>
      <rPr>
        <sz val="12"/>
        <color indexed="8"/>
        <rFont val="標楷體"/>
        <family val="4"/>
        <charset val="136"/>
      </rPr>
      <t>東暉國際多媒體股份有限公司</t>
    </r>
  </si>
  <si>
    <r>
      <rPr>
        <sz val="12"/>
        <color indexed="8"/>
        <rFont val="標楷體"/>
        <family val="4"/>
        <charset val="136"/>
      </rPr>
      <t>齊威國際多媒體股份有限公司</t>
    </r>
  </si>
  <si>
    <r>
      <rPr>
        <sz val="12"/>
        <color indexed="8"/>
        <rFont val="標楷體"/>
        <family val="4"/>
        <charset val="136"/>
      </rPr>
      <t>公共電視</t>
    </r>
  </si>
  <si>
    <r>
      <rPr>
        <sz val="12"/>
        <color indexed="8"/>
        <rFont val="標楷體"/>
        <family val="4"/>
        <charset val="136"/>
      </rPr>
      <t>青少年性教育</t>
    </r>
  </si>
  <si>
    <r>
      <rPr>
        <sz val="12"/>
        <color indexed="8"/>
        <rFont val="標楷體"/>
        <family val="4"/>
        <charset val="136"/>
      </rPr>
      <t>愛情先修班</t>
    </r>
  </si>
  <si>
    <r>
      <t>96.10</t>
    </r>
    <r>
      <rPr>
        <sz val="12"/>
        <color indexed="8"/>
        <rFont val="標楷體"/>
        <family val="4"/>
        <charset val="136"/>
      </rPr>
      <t>贈</t>
    </r>
    <r>
      <rPr>
        <sz val="12"/>
        <rFont val="新細明體"/>
        <family val="1"/>
        <charset val="136"/>
      </rPr>
      <t/>
    </r>
  </si>
  <si>
    <r>
      <t>96.11</t>
    </r>
    <r>
      <rPr>
        <sz val="12"/>
        <color indexed="8"/>
        <rFont val="標楷體"/>
        <family val="4"/>
        <charset val="136"/>
      </rPr>
      <t>贈</t>
    </r>
    <r>
      <rPr>
        <sz val="12"/>
        <rFont val="新細明體"/>
        <family val="1"/>
        <charset val="136"/>
      </rPr>
      <t/>
    </r>
  </si>
  <si>
    <r>
      <t>96.11</t>
    </r>
    <r>
      <rPr>
        <sz val="12"/>
        <color indexed="8"/>
        <rFont val="標楷體"/>
        <family val="4"/>
        <charset val="136"/>
      </rPr>
      <t>贈</t>
    </r>
  </si>
  <si>
    <r>
      <rPr>
        <sz val="12"/>
        <color indexed="8"/>
        <rFont val="標楷體"/>
        <family val="4"/>
        <charset val="136"/>
      </rPr>
      <t>飛揚的青春</t>
    </r>
  </si>
  <si>
    <r>
      <rPr>
        <sz val="12"/>
        <color indexed="8"/>
        <rFont val="標楷體"/>
        <family val="4"/>
        <charset val="136"/>
      </rPr>
      <t>群體國際工作室</t>
    </r>
  </si>
  <si>
    <r>
      <rPr>
        <sz val="12"/>
        <color indexed="8"/>
        <rFont val="標楷體"/>
        <family val="4"/>
        <charset val="136"/>
      </rPr>
      <t>水滸傳</t>
    </r>
  </si>
  <si>
    <r>
      <rPr>
        <sz val="12"/>
        <color indexed="8"/>
        <rFont val="標楷體"/>
        <family val="4"/>
        <charset val="136"/>
      </rPr>
      <t>明日工作室</t>
    </r>
    <phoneticPr fontId="3" type="noConversion"/>
  </si>
  <si>
    <r>
      <rPr>
        <sz val="12"/>
        <color indexed="8"/>
        <rFont val="標楷體"/>
        <family val="4"/>
        <charset val="136"/>
      </rPr>
      <t>百科網</t>
    </r>
    <phoneticPr fontId="3" type="noConversion"/>
  </si>
  <si>
    <r>
      <rPr>
        <sz val="12"/>
        <color indexed="8"/>
        <rFont val="標楷體"/>
        <family val="4"/>
        <charset val="136"/>
      </rPr>
      <t>福智文教基金會</t>
    </r>
    <phoneticPr fontId="3" type="noConversion"/>
  </si>
  <si>
    <r>
      <rPr>
        <sz val="12"/>
        <color indexed="8"/>
        <rFont val="標楷體"/>
        <family val="4"/>
        <charset val="136"/>
      </rPr>
      <t>教育部中部辦公室</t>
    </r>
    <phoneticPr fontId="3" type="noConversion"/>
  </si>
  <si>
    <r>
      <t>97.09</t>
    </r>
    <r>
      <rPr>
        <sz val="12"/>
        <color indexed="8"/>
        <rFont val="標楷體"/>
        <family val="4"/>
        <charset val="136"/>
      </rPr>
      <t>贈</t>
    </r>
  </si>
  <si>
    <r>
      <rPr>
        <sz val="12"/>
        <color indexed="8"/>
        <rFont val="標楷體"/>
        <family val="4"/>
        <charset val="136"/>
      </rPr>
      <t>生涯規劃資料</t>
    </r>
  </si>
  <si>
    <r>
      <rPr>
        <sz val="12"/>
        <color indexed="8"/>
        <rFont val="標楷體"/>
        <family val="4"/>
        <charset val="136"/>
      </rPr>
      <t>兩性平等教育</t>
    </r>
  </si>
  <si>
    <r>
      <rPr>
        <sz val="12"/>
        <color indexed="8"/>
        <rFont val="標楷體"/>
        <family val="4"/>
        <charset val="136"/>
      </rPr>
      <t>人生賞味期</t>
    </r>
  </si>
  <si>
    <r>
      <rPr>
        <sz val="12"/>
        <color indexed="8"/>
        <rFont val="標楷體"/>
        <family val="4"/>
        <charset val="136"/>
      </rPr>
      <t>我們三個</t>
    </r>
    <r>
      <rPr>
        <sz val="12"/>
        <color indexed="8"/>
        <rFont val="Times New Roman"/>
        <family val="1"/>
      </rPr>
      <t>(2008</t>
    </r>
    <r>
      <rPr>
        <sz val="12"/>
        <color indexed="8"/>
        <rFont val="標楷體"/>
        <family val="4"/>
        <charset val="136"/>
      </rPr>
      <t>勞動紀錄片</t>
    </r>
    <r>
      <rPr>
        <sz val="12"/>
        <color indexed="8"/>
        <rFont val="Times New Roman"/>
        <family val="1"/>
      </rPr>
      <t>)</t>
    </r>
  </si>
  <si>
    <r>
      <rPr>
        <sz val="12"/>
        <color indexed="8"/>
        <rFont val="標楷體"/>
        <family val="4"/>
        <charset val="136"/>
      </rPr>
      <t>屏東高中</t>
    </r>
    <phoneticPr fontId="3" type="noConversion"/>
  </si>
  <si>
    <r>
      <t>99.02</t>
    </r>
    <r>
      <rPr>
        <sz val="12"/>
        <color indexed="8"/>
        <rFont val="標楷體"/>
        <family val="4"/>
        <charset val="136"/>
      </rPr>
      <t>贈</t>
    </r>
  </si>
  <si>
    <r>
      <t>99.03</t>
    </r>
    <r>
      <rPr>
        <sz val="12"/>
        <color indexed="8"/>
        <rFont val="標楷體"/>
        <family val="4"/>
        <charset val="136"/>
      </rPr>
      <t>贈</t>
    </r>
    <phoneticPr fontId="3" type="noConversion"/>
  </si>
  <si>
    <r>
      <rPr>
        <sz val="12"/>
        <color indexed="8"/>
        <rFont val="標楷體"/>
        <family val="4"/>
        <charset val="136"/>
      </rPr>
      <t>教育部生命教育學習網推廣光碟</t>
    </r>
    <phoneticPr fontId="3" type="noConversion"/>
  </si>
  <si>
    <r>
      <rPr>
        <sz val="12"/>
        <color indexed="8"/>
        <rFont val="標楷體"/>
        <family val="4"/>
        <charset val="136"/>
      </rPr>
      <t>重生的幸福</t>
    </r>
    <phoneticPr fontId="3" type="noConversion"/>
  </si>
  <si>
    <r>
      <rPr>
        <sz val="12"/>
        <color indexed="8"/>
        <rFont val="標楷體"/>
        <family val="4"/>
        <charset val="136"/>
      </rPr>
      <t>聽說</t>
    </r>
    <phoneticPr fontId="3" type="noConversion"/>
  </si>
  <si>
    <r>
      <t>99.07</t>
    </r>
    <r>
      <rPr>
        <sz val="12"/>
        <rFont val="標楷體"/>
        <family val="4"/>
        <charset val="136"/>
      </rPr>
      <t>購</t>
    </r>
  </si>
  <si>
    <r>
      <rPr>
        <sz val="12"/>
        <rFont val="標楷體"/>
        <family val="4"/>
        <charset val="136"/>
      </rPr>
      <t>台灣百年人物誌：八田與一</t>
    </r>
    <phoneticPr fontId="3" type="noConversion"/>
  </si>
  <si>
    <r>
      <t>99.07</t>
    </r>
    <r>
      <rPr>
        <sz val="12"/>
        <rFont val="標楷體"/>
        <family val="4"/>
        <charset val="136"/>
      </rPr>
      <t>購</t>
    </r>
    <phoneticPr fontId="3" type="noConversion"/>
  </si>
  <si>
    <r>
      <rPr>
        <sz val="12"/>
        <color indexed="8"/>
        <rFont val="標楷體"/>
        <family val="4"/>
        <charset val="136"/>
      </rPr>
      <t>革命前夕的摩托車日記</t>
    </r>
    <phoneticPr fontId="3" type="noConversion"/>
  </si>
  <si>
    <r>
      <rPr>
        <sz val="12"/>
        <color indexed="8"/>
        <rFont val="標楷體"/>
        <family val="4"/>
        <charset val="136"/>
      </rPr>
      <t>勝琦</t>
    </r>
    <phoneticPr fontId="3" type="noConversion"/>
  </si>
  <si>
    <r>
      <rPr>
        <sz val="12"/>
        <rFont val="標楷體"/>
        <family val="4"/>
        <charset val="136"/>
      </rPr>
      <t>東暉國際多媒體股份有限公司</t>
    </r>
    <phoneticPr fontId="3" type="noConversion"/>
  </si>
  <si>
    <r>
      <rPr>
        <sz val="12"/>
        <color indexed="8"/>
        <rFont val="標楷體"/>
        <family val="4"/>
        <charset val="136"/>
      </rPr>
      <t>聯成公司</t>
    </r>
    <phoneticPr fontId="3" type="noConversion"/>
  </si>
  <si>
    <r>
      <rPr>
        <sz val="12"/>
        <rFont val="標楷體"/>
        <family val="4"/>
        <charset val="136"/>
      </rPr>
      <t>一分鐘身體解讀：職場篇</t>
    </r>
    <phoneticPr fontId="3" type="noConversion"/>
  </si>
  <si>
    <r>
      <rPr>
        <sz val="12"/>
        <rFont val="標楷體"/>
        <family val="4"/>
        <charset val="136"/>
      </rPr>
      <t>一分鐘身體解讀：基本技巧</t>
    </r>
    <phoneticPr fontId="3" type="noConversion"/>
  </si>
  <si>
    <r>
      <rPr>
        <sz val="12"/>
        <rFont val="標楷體"/>
        <family val="4"/>
        <charset val="136"/>
      </rPr>
      <t>求職者常犯的錯誤</t>
    </r>
    <phoneticPr fontId="3" type="noConversion"/>
  </si>
  <si>
    <r>
      <rPr>
        <sz val="12"/>
        <rFont val="標楷體"/>
        <family val="4"/>
        <charset val="136"/>
      </rPr>
      <t>求職面試的十大禁忌</t>
    </r>
    <phoneticPr fontId="3" type="noConversion"/>
  </si>
  <si>
    <r>
      <rPr>
        <sz val="12"/>
        <rFont val="標楷體"/>
        <family val="4"/>
        <charset val="136"/>
      </rPr>
      <t>工作態度</t>
    </r>
    <phoneticPr fontId="3" type="noConversion"/>
  </si>
  <si>
    <r>
      <t>99.08</t>
    </r>
    <r>
      <rPr>
        <sz val="12"/>
        <rFont val="標楷體"/>
        <family val="4"/>
        <charset val="136"/>
      </rPr>
      <t>購</t>
    </r>
  </si>
  <si>
    <r>
      <rPr>
        <sz val="12"/>
        <color indexed="8"/>
        <rFont val="標楷體"/>
        <family val="4"/>
        <charset val="136"/>
      </rPr>
      <t>輝洪開發股份有限公司</t>
    </r>
    <phoneticPr fontId="3" type="noConversion"/>
  </si>
  <si>
    <r>
      <rPr>
        <sz val="12"/>
        <color indexed="8"/>
        <rFont val="標楷體"/>
        <family val="4"/>
        <charset val="136"/>
      </rPr>
      <t>餵不飽的地球</t>
    </r>
    <phoneticPr fontId="3" type="noConversion"/>
  </si>
  <si>
    <r>
      <rPr>
        <sz val="12"/>
        <color indexed="8"/>
        <rFont val="標楷體"/>
        <family val="4"/>
        <charset val="136"/>
      </rPr>
      <t>戲夢人生</t>
    </r>
    <phoneticPr fontId="3" type="noConversion"/>
  </si>
  <si>
    <r>
      <rPr>
        <sz val="12"/>
        <color indexed="8"/>
        <rFont val="標楷體"/>
        <family val="4"/>
        <charset val="136"/>
      </rPr>
      <t>勇士</t>
    </r>
    <phoneticPr fontId="3" type="noConversion"/>
  </si>
  <si>
    <r>
      <rPr>
        <sz val="12"/>
        <color indexed="8"/>
        <rFont val="標楷體"/>
        <family val="4"/>
        <charset val="136"/>
      </rPr>
      <t>魯冰花</t>
    </r>
    <phoneticPr fontId="3" type="noConversion"/>
  </si>
  <si>
    <r>
      <rPr>
        <sz val="12"/>
        <color indexed="8"/>
        <rFont val="標楷體"/>
        <family val="4"/>
        <charset val="136"/>
      </rPr>
      <t>華映</t>
    </r>
    <phoneticPr fontId="3" type="noConversion"/>
  </si>
  <si>
    <r>
      <rPr>
        <sz val="12"/>
        <color indexed="8"/>
        <rFont val="標楷體"/>
        <family val="4"/>
        <charset val="136"/>
      </rPr>
      <t>迪昇</t>
    </r>
    <phoneticPr fontId="3" type="noConversion"/>
  </si>
  <si>
    <r>
      <rPr>
        <sz val="12"/>
        <color indexed="8"/>
        <rFont val="標楷體"/>
        <family val="4"/>
        <charset val="136"/>
      </rPr>
      <t>希臘兒童電影精選集</t>
    </r>
    <phoneticPr fontId="3" type="noConversion"/>
  </si>
  <si>
    <r>
      <rPr>
        <sz val="12"/>
        <color indexed="8"/>
        <rFont val="標楷體"/>
        <family val="4"/>
        <charset val="136"/>
      </rPr>
      <t>義大利兒童電影精選集</t>
    </r>
    <phoneticPr fontId="3" type="noConversion"/>
  </si>
  <si>
    <r>
      <rPr>
        <sz val="12"/>
        <color indexed="8"/>
        <rFont val="標楷體"/>
        <family val="4"/>
        <charset val="136"/>
      </rPr>
      <t>髮膠明星夢</t>
    </r>
    <phoneticPr fontId="3" type="noConversion"/>
  </si>
  <si>
    <r>
      <rPr>
        <sz val="12"/>
        <color indexed="8"/>
        <rFont val="標楷體"/>
        <family val="4"/>
        <charset val="136"/>
      </rPr>
      <t>豪客</t>
    </r>
    <phoneticPr fontId="3" type="noConversion"/>
  </si>
  <si>
    <r>
      <rPr>
        <sz val="12"/>
        <color indexed="8"/>
        <rFont val="標楷體"/>
        <family val="4"/>
        <charset val="136"/>
      </rPr>
      <t>熱帶魚</t>
    </r>
    <phoneticPr fontId="3" type="noConversion"/>
  </si>
  <si>
    <r>
      <rPr>
        <sz val="12"/>
        <color indexed="8"/>
        <rFont val="標楷體"/>
        <family val="4"/>
        <charset val="136"/>
      </rPr>
      <t>兒子的大玩偶</t>
    </r>
    <phoneticPr fontId="3" type="noConversion"/>
  </si>
  <si>
    <r>
      <t>99.08</t>
    </r>
    <r>
      <rPr>
        <sz val="12"/>
        <rFont val="標楷體"/>
        <family val="4"/>
        <charset val="136"/>
      </rPr>
      <t>贈</t>
    </r>
  </si>
  <si>
    <r>
      <t>99.09</t>
    </r>
    <r>
      <rPr>
        <sz val="12"/>
        <rFont val="標楷體"/>
        <family val="4"/>
        <charset val="136"/>
      </rPr>
      <t>贈</t>
    </r>
  </si>
  <si>
    <r>
      <rPr>
        <sz val="12"/>
        <color indexed="8"/>
        <rFont val="標楷體"/>
        <family val="4"/>
        <charset val="136"/>
      </rPr>
      <t>新台灣之光紀實片</t>
    </r>
    <phoneticPr fontId="3" type="noConversion"/>
  </si>
  <si>
    <r>
      <rPr>
        <sz val="12"/>
        <rFont val="標楷體"/>
        <family val="4"/>
        <charset val="136"/>
      </rPr>
      <t>生命教育</t>
    </r>
    <phoneticPr fontId="3" type="noConversion"/>
  </si>
  <si>
    <r>
      <t>99.10</t>
    </r>
    <r>
      <rPr>
        <sz val="12"/>
        <rFont val="標楷體"/>
        <family val="4"/>
        <charset val="136"/>
      </rPr>
      <t>購</t>
    </r>
  </si>
  <si>
    <r>
      <t>99.11</t>
    </r>
    <r>
      <rPr>
        <sz val="12"/>
        <rFont val="標楷體"/>
        <family val="4"/>
        <charset val="136"/>
      </rPr>
      <t>贈</t>
    </r>
  </si>
  <si>
    <r>
      <rPr>
        <sz val="12"/>
        <color indexed="8"/>
        <rFont val="標楷體"/>
        <family val="4"/>
        <charset val="136"/>
      </rPr>
      <t>智軒公司</t>
    </r>
    <phoneticPr fontId="3" type="noConversion"/>
  </si>
  <si>
    <r>
      <rPr>
        <sz val="12"/>
        <color indexed="8"/>
        <rFont val="標楷體"/>
        <family val="4"/>
        <charset val="136"/>
      </rPr>
      <t>台聖多媒體公司</t>
    </r>
    <phoneticPr fontId="3" type="noConversion"/>
  </si>
  <si>
    <r>
      <rPr>
        <sz val="12"/>
        <color indexed="8"/>
        <rFont val="標楷體"/>
        <family val="4"/>
        <charset val="136"/>
      </rPr>
      <t>反菸創意廣告計劃</t>
    </r>
    <r>
      <rPr>
        <sz val="12"/>
        <color indexed="8"/>
        <rFont val="Times New Roman"/>
        <family val="1"/>
      </rPr>
      <t>~</t>
    </r>
    <r>
      <rPr>
        <sz val="12"/>
        <color indexed="8"/>
        <rFont val="標楷體"/>
        <family val="4"/>
        <charset val="136"/>
      </rPr>
      <t>誰在冒菸互動式電子書</t>
    </r>
    <phoneticPr fontId="3" type="noConversion"/>
  </si>
  <si>
    <r>
      <rPr>
        <sz val="12"/>
        <color indexed="8"/>
        <rFont val="標楷體"/>
        <family val="4"/>
        <charset val="136"/>
      </rPr>
      <t>民視文化</t>
    </r>
    <phoneticPr fontId="3" type="noConversion"/>
  </si>
  <si>
    <r>
      <rPr>
        <sz val="12"/>
        <rFont val="標楷體"/>
        <family val="4"/>
        <charset val="136"/>
      </rPr>
      <t>群體國際</t>
    </r>
    <phoneticPr fontId="3" type="noConversion"/>
  </si>
  <si>
    <r>
      <t>99.12</t>
    </r>
    <r>
      <rPr>
        <sz val="12"/>
        <rFont val="標楷體"/>
        <family val="4"/>
        <charset val="136"/>
      </rPr>
      <t>購</t>
    </r>
  </si>
  <si>
    <r>
      <t>99.12</t>
    </r>
    <r>
      <rPr>
        <sz val="12"/>
        <rFont val="標楷體"/>
        <family val="4"/>
        <charset val="136"/>
      </rPr>
      <t>贈</t>
    </r>
    <phoneticPr fontId="3" type="noConversion"/>
  </si>
  <si>
    <r>
      <rPr>
        <sz val="12"/>
        <color indexed="8"/>
        <rFont val="標楷體"/>
        <family val="4"/>
        <charset val="136"/>
      </rPr>
      <t>東石高中</t>
    </r>
    <phoneticPr fontId="3" type="noConversion"/>
  </si>
  <si>
    <r>
      <t>99.12</t>
    </r>
    <r>
      <rPr>
        <sz val="12"/>
        <rFont val="標楷體"/>
        <family val="4"/>
        <charset val="136"/>
      </rPr>
      <t>贈</t>
    </r>
  </si>
  <si>
    <r>
      <rPr>
        <sz val="12"/>
        <color indexed="8"/>
        <rFont val="標楷體"/>
        <family val="4"/>
        <charset val="136"/>
      </rPr>
      <t>渺渺</t>
    </r>
    <phoneticPr fontId="3" type="noConversion"/>
  </si>
  <si>
    <r>
      <rPr>
        <sz val="12"/>
        <color indexed="8"/>
        <rFont val="標楷體"/>
        <family val="4"/>
        <charset val="136"/>
      </rPr>
      <t>新世紀領導人才培育營第八期成果專輯</t>
    </r>
    <phoneticPr fontId="3" type="noConversion"/>
  </si>
  <si>
    <r>
      <rPr>
        <sz val="12"/>
        <color indexed="8"/>
        <rFont val="標楷體"/>
        <family val="4"/>
        <charset val="136"/>
      </rPr>
      <t>擁抱艷陽天</t>
    </r>
    <phoneticPr fontId="3" type="noConversion"/>
  </si>
  <si>
    <r>
      <rPr>
        <sz val="12"/>
        <color indexed="8"/>
        <rFont val="標楷體"/>
        <family val="4"/>
        <charset val="136"/>
      </rPr>
      <t>仟淇科技股份有限公司</t>
    </r>
    <phoneticPr fontId="3" type="noConversion"/>
  </si>
  <si>
    <r>
      <rPr>
        <sz val="12"/>
        <rFont val="標楷體"/>
        <family val="4"/>
        <charset val="136"/>
      </rPr>
      <t>生命教育學科中心</t>
    </r>
    <phoneticPr fontId="3" type="noConversion"/>
  </si>
  <si>
    <r>
      <rPr>
        <sz val="12"/>
        <color indexed="8"/>
        <rFont val="標楷體"/>
        <family val="4"/>
        <charset val="136"/>
      </rPr>
      <t>大愛電視</t>
    </r>
    <phoneticPr fontId="3" type="noConversion"/>
  </si>
  <si>
    <r>
      <t>101</t>
    </r>
    <r>
      <rPr>
        <sz val="12"/>
        <color indexed="8"/>
        <rFont val="標楷體"/>
        <family val="4"/>
        <charset val="136"/>
      </rPr>
      <t>年度生涯規劃教學資源</t>
    </r>
    <phoneticPr fontId="3" type="noConversion"/>
  </si>
  <si>
    <r>
      <t>101.11</t>
    </r>
    <r>
      <rPr>
        <sz val="12"/>
        <color indexed="8"/>
        <rFont val="標楷體"/>
        <family val="4"/>
        <charset val="136"/>
      </rPr>
      <t>贈</t>
    </r>
    <r>
      <rPr>
        <sz val="10"/>
        <color indexed="8"/>
        <rFont val="細明體"/>
        <family val="3"/>
        <charset val="136"/>
      </rPr>
      <t/>
    </r>
  </si>
  <si>
    <r>
      <rPr>
        <sz val="12"/>
        <color indexed="8"/>
        <rFont val="標楷體"/>
        <family val="4"/>
        <charset val="136"/>
      </rPr>
      <t>行政院衛生署疾病管制局</t>
    </r>
    <phoneticPr fontId="3" type="noConversion"/>
  </si>
  <si>
    <r>
      <rPr>
        <sz val="12"/>
        <rFont val="標楷體"/>
        <family val="4"/>
        <charset val="136"/>
      </rPr>
      <t>美商美國環球影片公司</t>
    </r>
  </si>
  <si>
    <r>
      <t>104</t>
    </r>
    <r>
      <rPr>
        <sz val="12"/>
        <color indexed="8"/>
        <rFont val="標楷體"/>
        <family val="4"/>
        <charset val="136"/>
      </rPr>
      <t>年度生涯規劃學科中心教學資源</t>
    </r>
  </si>
  <si>
    <r>
      <rPr>
        <sz val="12"/>
        <color indexed="8"/>
        <rFont val="標楷體"/>
        <family val="4"/>
        <charset val="136"/>
      </rPr>
      <t>生涯規劃學科中心</t>
    </r>
  </si>
  <si>
    <r>
      <rPr>
        <sz val="12"/>
        <color indexed="8"/>
        <rFont val="標楷體"/>
        <family val="4"/>
        <charset val="136"/>
      </rPr>
      <t>教育部國教署</t>
    </r>
  </si>
  <si>
    <r>
      <rPr>
        <sz val="12"/>
        <color indexed="8"/>
        <rFont val="標楷體"/>
        <family val="4"/>
        <charset val="136"/>
      </rPr>
      <t>生涯</t>
    </r>
  </si>
  <si>
    <r>
      <t>105.01</t>
    </r>
    <r>
      <rPr>
        <sz val="12"/>
        <color indexed="8"/>
        <rFont val="標楷體"/>
        <family val="4"/>
        <charset val="136"/>
      </rPr>
      <t>贈</t>
    </r>
  </si>
  <si>
    <r>
      <rPr>
        <sz val="12"/>
        <color indexed="8"/>
        <rFont val="標楷體"/>
        <family val="4"/>
        <charset val="136"/>
      </rPr>
      <t>高級中等學校學生生涯檔案</t>
    </r>
  </si>
  <si>
    <r>
      <rPr>
        <sz val="12"/>
        <color indexed="8"/>
        <rFont val="標楷體"/>
        <family val="4"/>
        <charset val="136"/>
      </rPr>
      <t>高雄巿立中正高級中學</t>
    </r>
  </si>
  <si>
    <r>
      <rPr>
        <sz val="12"/>
        <color indexed="8"/>
        <rFont val="標楷體"/>
        <family val="4"/>
        <charset val="136"/>
      </rPr>
      <t>草地狀元</t>
    </r>
    <r>
      <rPr>
        <sz val="12"/>
        <color indexed="8"/>
        <rFont val="Times New Roman"/>
        <family val="1"/>
      </rPr>
      <t>1</t>
    </r>
    <r>
      <rPr>
        <sz val="12"/>
        <color indexed="8"/>
        <rFont val="標楷體"/>
        <family val="4"/>
        <charset val="136"/>
      </rPr>
      <t>：樹醫生</t>
    </r>
    <r>
      <rPr>
        <sz val="12"/>
        <color indexed="8"/>
        <rFont val="Times New Roman"/>
        <family val="1"/>
      </rPr>
      <t>+</t>
    </r>
    <r>
      <rPr>
        <sz val="12"/>
        <color indexed="8"/>
        <rFont val="標楷體"/>
        <family val="4"/>
        <charset val="136"/>
      </rPr>
      <t>牛博士</t>
    </r>
    <r>
      <rPr>
        <sz val="12"/>
        <color indexed="8"/>
        <rFont val="Times New Roman"/>
        <family val="1"/>
      </rPr>
      <t>+</t>
    </r>
    <r>
      <rPr>
        <sz val="12"/>
        <color indexed="8"/>
        <rFont val="標楷體"/>
        <family val="4"/>
        <charset val="136"/>
      </rPr>
      <t>甲海豚逗陣的人</t>
    </r>
    <phoneticPr fontId="3" type="noConversion"/>
  </si>
  <si>
    <r>
      <rPr>
        <sz val="12"/>
        <color indexed="8"/>
        <rFont val="標楷體"/>
        <family val="4"/>
        <charset val="136"/>
      </rPr>
      <t>三立電視</t>
    </r>
    <phoneticPr fontId="3" type="noConversion"/>
  </si>
  <si>
    <r>
      <rPr>
        <sz val="12"/>
        <color indexed="8"/>
        <rFont val="標楷體"/>
        <family val="4"/>
        <charset val="136"/>
      </rPr>
      <t>草地狀元</t>
    </r>
    <r>
      <rPr>
        <sz val="12"/>
        <color indexed="8"/>
        <rFont val="Times New Roman"/>
        <family val="1"/>
      </rPr>
      <t>4</t>
    </r>
    <r>
      <rPr>
        <sz val="12"/>
        <color indexed="8"/>
        <rFont val="標楷體"/>
        <family val="4"/>
        <charset val="136"/>
      </rPr>
      <t>：燒炭人</t>
    </r>
    <r>
      <rPr>
        <sz val="12"/>
        <color indexed="8"/>
        <rFont val="Times New Roman"/>
        <family val="1"/>
      </rPr>
      <t>+</t>
    </r>
    <r>
      <rPr>
        <sz val="12"/>
        <color indexed="8"/>
        <rFont val="標楷體"/>
        <family val="4"/>
        <charset val="136"/>
      </rPr>
      <t>竹炭師傅</t>
    </r>
    <r>
      <rPr>
        <sz val="12"/>
        <color indexed="8"/>
        <rFont val="Times New Roman"/>
        <family val="1"/>
      </rPr>
      <t>+</t>
    </r>
    <r>
      <rPr>
        <sz val="12"/>
        <color indexed="8"/>
        <rFont val="標楷體"/>
        <family val="4"/>
        <charset val="136"/>
      </rPr>
      <t>蓮炭大王</t>
    </r>
    <phoneticPr fontId="3" type="noConversion"/>
  </si>
  <si>
    <r>
      <rPr>
        <sz val="12"/>
        <color indexed="8"/>
        <rFont val="標楷體"/>
        <family val="4"/>
        <charset val="136"/>
      </rPr>
      <t>草地狀元</t>
    </r>
    <r>
      <rPr>
        <sz val="12"/>
        <color indexed="8"/>
        <rFont val="Times New Roman"/>
        <family val="1"/>
      </rPr>
      <t>5</t>
    </r>
    <r>
      <rPr>
        <sz val="12"/>
        <color indexed="8"/>
        <rFont val="標楷體"/>
        <family val="4"/>
        <charset val="136"/>
      </rPr>
      <t>：手工製香</t>
    </r>
    <r>
      <rPr>
        <sz val="12"/>
        <color indexed="8"/>
        <rFont val="Times New Roman"/>
        <family val="1"/>
      </rPr>
      <t>+</t>
    </r>
    <r>
      <rPr>
        <sz val="12"/>
        <color indexed="8"/>
        <rFont val="標楷體"/>
        <family val="4"/>
        <charset val="136"/>
      </rPr>
      <t>地下印鈔機</t>
    </r>
    <phoneticPr fontId="3" type="noConversion"/>
  </si>
  <si>
    <r>
      <rPr>
        <sz val="12"/>
        <color indexed="8"/>
        <rFont val="標楷體"/>
        <family val="4"/>
        <charset val="136"/>
      </rPr>
      <t>草地狀元</t>
    </r>
    <r>
      <rPr>
        <sz val="12"/>
        <color indexed="8"/>
        <rFont val="Times New Roman"/>
        <family val="1"/>
      </rPr>
      <t>7</t>
    </r>
    <r>
      <rPr>
        <sz val="12"/>
        <color indexed="8"/>
        <rFont val="標楷體"/>
        <family val="4"/>
        <charset val="136"/>
      </rPr>
      <t>：甲金子逗陣的人</t>
    </r>
    <r>
      <rPr>
        <sz val="12"/>
        <color indexed="8"/>
        <rFont val="Times New Roman"/>
        <family val="1"/>
      </rPr>
      <t>+</t>
    </r>
    <r>
      <rPr>
        <sz val="12"/>
        <color indexed="8"/>
        <rFont val="標楷體"/>
        <family val="4"/>
        <charset val="136"/>
      </rPr>
      <t>打錫世家</t>
    </r>
    <phoneticPr fontId="3" type="noConversion"/>
  </si>
  <si>
    <r>
      <rPr>
        <sz val="12"/>
        <color indexed="8"/>
        <rFont val="標楷體"/>
        <family val="4"/>
        <charset val="136"/>
      </rPr>
      <t>草地狀元</t>
    </r>
    <r>
      <rPr>
        <sz val="12"/>
        <color indexed="8"/>
        <rFont val="Times New Roman"/>
        <family val="1"/>
      </rPr>
      <t>8</t>
    </r>
    <r>
      <rPr>
        <sz val="12"/>
        <color indexed="8"/>
        <rFont val="標楷體"/>
        <family val="4"/>
        <charset val="136"/>
      </rPr>
      <t>：養鴨人家</t>
    </r>
    <r>
      <rPr>
        <sz val="12"/>
        <color indexed="8"/>
        <rFont val="Times New Roman"/>
        <family val="1"/>
      </rPr>
      <t>+</t>
    </r>
    <r>
      <rPr>
        <sz val="12"/>
        <color indexed="8"/>
        <rFont val="標楷體"/>
        <family val="4"/>
        <charset val="136"/>
      </rPr>
      <t>牧羊人</t>
    </r>
    <r>
      <rPr>
        <sz val="12"/>
        <color indexed="8"/>
        <rFont val="Times New Roman"/>
        <family val="1"/>
      </rPr>
      <t>+</t>
    </r>
    <r>
      <rPr>
        <sz val="12"/>
        <color indexed="8"/>
        <rFont val="標楷體"/>
        <family val="4"/>
        <charset val="136"/>
      </rPr>
      <t>雞毛撢子</t>
    </r>
    <phoneticPr fontId="3" type="noConversion"/>
  </si>
  <si>
    <r>
      <rPr>
        <sz val="12"/>
        <color indexed="8"/>
        <rFont val="標楷體"/>
        <family val="4"/>
        <charset val="136"/>
      </rPr>
      <t>草地狀元</t>
    </r>
    <r>
      <rPr>
        <sz val="12"/>
        <color indexed="8"/>
        <rFont val="Times New Roman"/>
        <family val="1"/>
      </rPr>
      <t>9</t>
    </r>
    <r>
      <rPr>
        <sz val="12"/>
        <color indexed="8"/>
        <rFont val="標楷體"/>
        <family val="4"/>
        <charset val="136"/>
      </rPr>
      <t>：皮鞋醫院</t>
    </r>
    <r>
      <rPr>
        <sz val="12"/>
        <color indexed="8"/>
        <rFont val="Times New Roman"/>
        <family val="1"/>
      </rPr>
      <t>+</t>
    </r>
    <r>
      <rPr>
        <sz val="12"/>
        <color indexed="8"/>
        <rFont val="標楷體"/>
        <family val="4"/>
        <charset val="136"/>
      </rPr>
      <t>新竹玻璃</t>
    </r>
    <phoneticPr fontId="3" type="noConversion"/>
  </si>
  <si>
    <r>
      <rPr>
        <sz val="12"/>
        <color indexed="8"/>
        <rFont val="標楷體"/>
        <family val="4"/>
        <charset val="136"/>
      </rPr>
      <t>草地狀元</t>
    </r>
    <r>
      <rPr>
        <sz val="12"/>
        <color indexed="8"/>
        <rFont val="Times New Roman"/>
        <family val="1"/>
      </rPr>
      <t>10</t>
    </r>
    <r>
      <rPr>
        <sz val="12"/>
        <color indexed="8"/>
        <rFont val="標楷體"/>
        <family val="4"/>
        <charset val="136"/>
      </rPr>
      <t>：阿里山鐵路英雄</t>
    </r>
    <phoneticPr fontId="3" type="noConversion"/>
  </si>
  <si>
    <r>
      <rPr>
        <sz val="12"/>
        <color indexed="8"/>
        <rFont val="標楷體"/>
        <family val="4"/>
        <charset val="136"/>
      </rPr>
      <t>新竹高中</t>
    </r>
    <phoneticPr fontId="3" type="noConversion"/>
  </si>
  <si>
    <r>
      <t>93</t>
    </r>
    <r>
      <rPr>
        <sz val="12"/>
        <color indexed="8"/>
        <rFont val="標楷體"/>
        <family val="4"/>
        <charset val="136"/>
      </rPr>
      <t>贈</t>
    </r>
    <r>
      <rPr>
        <sz val="12"/>
        <color indexed="8"/>
        <rFont val="Times New Roman"/>
        <family val="1"/>
      </rPr>
      <t xml:space="preserve"> 96.09</t>
    </r>
    <r>
      <rPr>
        <sz val="12"/>
        <color indexed="8"/>
        <rFont val="標楷體"/>
        <family val="4"/>
        <charset val="136"/>
      </rPr>
      <t>贈</t>
    </r>
    <phoneticPr fontId="3" type="noConversion"/>
  </si>
  <si>
    <r>
      <rPr>
        <sz val="12"/>
        <color indexed="8"/>
        <rFont val="標楷體"/>
        <family val="4"/>
        <charset val="136"/>
      </rPr>
      <t>中央車站</t>
    </r>
    <phoneticPr fontId="3" type="noConversion"/>
  </si>
  <si>
    <r>
      <rPr>
        <sz val="12"/>
        <color indexed="8"/>
        <rFont val="標楷體"/>
        <family val="4"/>
        <charset val="136"/>
      </rPr>
      <t>南亞大海嘯劫後餘生</t>
    </r>
    <phoneticPr fontId="3" type="noConversion"/>
  </si>
  <si>
    <r>
      <rPr>
        <sz val="12"/>
        <color indexed="8"/>
        <rFont val="標楷體"/>
        <family val="4"/>
        <charset val="136"/>
      </rPr>
      <t>五歲的心願</t>
    </r>
    <phoneticPr fontId="3" type="noConversion"/>
  </si>
  <si>
    <r>
      <rPr>
        <sz val="12"/>
        <color indexed="8"/>
        <rFont val="標楷體"/>
        <family val="4"/>
        <charset val="136"/>
      </rPr>
      <t>小宇宙</t>
    </r>
    <phoneticPr fontId="3" type="noConversion"/>
  </si>
  <si>
    <r>
      <rPr>
        <sz val="12"/>
        <color indexed="8"/>
        <rFont val="標楷體"/>
        <family val="4"/>
        <charset val="136"/>
      </rPr>
      <t>陽光宣言</t>
    </r>
    <phoneticPr fontId="3" type="noConversion"/>
  </si>
  <si>
    <r>
      <rPr>
        <sz val="12"/>
        <color indexed="8"/>
        <rFont val="標楷體"/>
        <family val="4"/>
        <charset val="136"/>
      </rPr>
      <t>冠英傳播網</t>
    </r>
    <phoneticPr fontId="3" type="noConversion"/>
  </si>
  <si>
    <r>
      <t>94.9</t>
    </r>
    <r>
      <rPr>
        <sz val="12"/>
        <color indexed="8"/>
        <rFont val="標楷體"/>
        <family val="4"/>
        <charset val="136"/>
      </rPr>
      <t>贈</t>
    </r>
    <phoneticPr fontId="3" type="noConversion"/>
  </si>
  <si>
    <r>
      <rPr>
        <sz val="12"/>
        <color indexed="8"/>
        <rFont val="標楷體"/>
        <family val="4"/>
        <charset val="136"/>
      </rPr>
      <t>聽故事遊世界</t>
    </r>
    <r>
      <rPr>
        <sz val="12"/>
        <color indexed="8"/>
        <rFont val="Times New Roman"/>
        <family val="1"/>
      </rPr>
      <t>(1-13</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</si>
  <si>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性別萬花筒</t>
    </r>
    <phoneticPr fontId="3" type="noConversion"/>
  </si>
  <si>
    <r>
      <rPr>
        <sz val="12"/>
        <color indexed="8"/>
        <rFont val="標楷體"/>
        <family val="4"/>
        <charset val="136"/>
      </rPr>
      <t>記錄</t>
    </r>
    <phoneticPr fontId="3" type="noConversion"/>
  </si>
  <si>
    <r>
      <rPr>
        <sz val="12"/>
        <color indexed="8"/>
        <rFont val="標楷體"/>
        <family val="4"/>
        <charset val="136"/>
      </rPr>
      <t>台灣省中區</t>
    </r>
    <r>
      <rPr>
        <sz val="12"/>
        <color indexed="8"/>
        <rFont val="Times New Roman"/>
        <family val="1"/>
      </rPr>
      <t>94</t>
    </r>
    <r>
      <rPr>
        <sz val="12"/>
        <color indexed="8"/>
        <rFont val="標楷體"/>
        <family val="4"/>
        <charset val="136"/>
      </rPr>
      <t>年度性別平等教育相關議題研討會</t>
    </r>
    <phoneticPr fontId="3" type="noConversion"/>
  </si>
  <si>
    <r>
      <rPr>
        <sz val="12"/>
        <color indexed="8"/>
        <rFont val="標楷體"/>
        <family val="4"/>
        <charset val="136"/>
      </rPr>
      <t>國立草屯商工</t>
    </r>
    <phoneticPr fontId="3" type="noConversion"/>
  </si>
  <si>
    <r>
      <rPr>
        <sz val="12"/>
        <color indexed="8"/>
        <rFont val="標楷體"/>
        <family val="4"/>
        <charset val="136"/>
      </rPr>
      <t>光華女中、東石高中</t>
    </r>
    <phoneticPr fontId="3" type="noConversion"/>
  </si>
  <si>
    <r>
      <t>95.01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</si>
  <si>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我要戒菸</t>
    </r>
    <phoneticPr fontId="3" type="noConversion"/>
  </si>
  <si>
    <r>
      <rPr>
        <sz val="12"/>
        <color indexed="8"/>
        <rFont val="標楷體"/>
        <family val="4"/>
        <charset val="136"/>
      </rPr>
      <t>無菸的天堂</t>
    </r>
    <phoneticPr fontId="3" type="noConversion"/>
  </si>
  <si>
    <r>
      <rPr>
        <sz val="12"/>
        <color indexed="8"/>
        <rFont val="標楷體"/>
        <family val="4"/>
        <charset val="136"/>
      </rPr>
      <t>台北藝術合唱團</t>
    </r>
    <phoneticPr fontId="3" type="noConversion"/>
  </si>
  <si>
    <r>
      <rPr>
        <sz val="12"/>
        <color indexed="8"/>
        <rFont val="標楷體"/>
        <family val="4"/>
        <charset val="136"/>
      </rPr>
      <t>光啟社</t>
    </r>
    <phoneticPr fontId="3" type="noConversion"/>
  </si>
  <si>
    <r>
      <rPr>
        <sz val="12"/>
        <color indexed="8"/>
        <rFont val="標楷體"/>
        <family val="4"/>
        <charset val="136"/>
      </rPr>
      <t>衛生署</t>
    </r>
    <phoneticPr fontId="3" type="noConversion"/>
  </si>
  <si>
    <r>
      <rPr>
        <sz val="12"/>
        <color indexed="8"/>
        <rFont val="標楷體"/>
        <family val="4"/>
        <charset val="136"/>
      </rPr>
      <t>健康派</t>
    </r>
    <r>
      <rPr>
        <sz val="12"/>
        <color indexed="8"/>
        <rFont val="Times New Roman"/>
        <family val="1"/>
      </rPr>
      <t>9~12</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</si>
  <si>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13~16</t>
    </r>
    <r>
      <rPr>
        <sz val="12"/>
        <color indexed="8"/>
        <rFont val="標楷體"/>
        <family val="4"/>
        <charset val="136"/>
      </rPr>
      <t>集</t>
    </r>
    <phoneticPr fontId="3" type="noConversion"/>
  </si>
  <si>
    <r>
      <rPr>
        <sz val="12"/>
        <color indexed="8"/>
        <rFont val="標楷體"/>
        <family val="4"/>
        <charset val="136"/>
      </rPr>
      <t>星空中的光點</t>
    </r>
    <phoneticPr fontId="3" type="noConversion"/>
  </si>
  <si>
    <r>
      <rPr>
        <sz val="12"/>
        <color indexed="8"/>
        <rFont val="標楷體"/>
        <family val="4"/>
        <charset val="136"/>
      </rPr>
      <t>愛與勇氣的冒險</t>
    </r>
    <phoneticPr fontId="3" type="noConversion"/>
  </si>
  <si>
    <r>
      <rPr>
        <sz val="12"/>
        <color indexed="8"/>
        <rFont val="標楷體"/>
        <family val="4"/>
        <charset val="136"/>
      </rPr>
      <t>康佳多媒體</t>
    </r>
    <phoneticPr fontId="3" type="noConversion"/>
  </si>
  <si>
    <r>
      <rPr>
        <sz val="12"/>
        <color indexed="8"/>
        <rFont val="標楷體"/>
        <family val="4"/>
        <charset val="136"/>
      </rPr>
      <t>大同小異</t>
    </r>
    <r>
      <rPr>
        <sz val="12"/>
        <color indexed="8"/>
        <rFont val="Times New Roman"/>
        <family val="1"/>
      </rPr>
      <t>~</t>
    </r>
    <r>
      <rPr>
        <sz val="12"/>
        <color indexed="8"/>
        <rFont val="標楷體"/>
        <family val="4"/>
        <charset val="136"/>
      </rPr>
      <t>性別平等教育概述</t>
    </r>
    <phoneticPr fontId="3" type="noConversion"/>
  </si>
  <si>
    <r>
      <rPr>
        <sz val="12"/>
        <color indexed="8"/>
        <rFont val="標楷體"/>
        <family val="4"/>
        <charset val="136"/>
      </rPr>
      <t>文化大學</t>
    </r>
    <phoneticPr fontId="3" type="noConversion"/>
  </si>
  <si>
    <r>
      <rPr>
        <sz val="12"/>
        <color indexed="8"/>
        <rFont val="標楷體"/>
        <family val="4"/>
        <charset val="136"/>
      </rPr>
      <t>公務人力發展中心</t>
    </r>
    <phoneticPr fontId="3" type="noConversion"/>
  </si>
  <si>
    <r>
      <rPr>
        <sz val="12"/>
        <color indexed="8"/>
        <rFont val="標楷體"/>
        <family val="4"/>
        <charset val="136"/>
      </rPr>
      <t>中西餐飲全技錄</t>
    </r>
    <phoneticPr fontId="3" type="noConversion"/>
  </si>
  <si>
    <r>
      <rPr>
        <sz val="12"/>
        <color indexed="8"/>
        <rFont val="標楷體"/>
        <family val="4"/>
        <charset val="136"/>
      </rPr>
      <t>教育部技職司</t>
    </r>
    <phoneticPr fontId="3" type="noConversion"/>
  </si>
  <si>
    <r>
      <t>95.07</t>
    </r>
    <r>
      <rPr>
        <sz val="12"/>
        <color indexed="8"/>
        <rFont val="標楷體"/>
        <family val="4"/>
        <charset val="136"/>
      </rPr>
      <t>贈</t>
    </r>
    <phoneticPr fontId="3" type="noConversion"/>
  </si>
  <si>
    <r>
      <rPr>
        <sz val="12"/>
        <color indexed="8"/>
        <rFont val="標楷體"/>
        <family val="4"/>
        <charset val="136"/>
      </rPr>
      <t>戲曲風華展新技</t>
    </r>
    <phoneticPr fontId="3" type="noConversion"/>
  </si>
  <si>
    <r>
      <rPr>
        <sz val="12"/>
        <color indexed="8"/>
        <rFont val="標楷體"/>
        <family val="4"/>
        <charset val="136"/>
      </rPr>
      <t>技職領航新世技</t>
    </r>
    <phoneticPr fontId="3" type="noConversion"/>
  </si>
  <si>
    <r>
      <rPr>
        <sz val="12"/>
        <color indexed="8"/>
        <rFont val="標楷體"/>
        <family val="4"/>
        <charset val="136"/>
      </rPr>
      <t>全人新技元</t>
    </r>
    <phoneticPr fontId="3" type="noConversion"/>
  </si>
  <si>
    <r>
      <rPr>
        <sz val="12"/>
        <color indexed="8"/>
        <rFont val="標楷體"/>
        <family val="4"/>
        <charset val="136"/>
      </rPr>
      <t>新世技生活護理</t>
    </r>
    <phoneticPr fontId="3" type="noConversion"/>
  </si>
  <si>
    <r>
      <rPr>
        <sz val="12"/>
        <color indexed="8"/>
        <rFont val="標楷體"/>
        <family val="4"/>
        <charset val="136"/>
      </rPr>
      <t>農畜升級大技事</t>
    </r>
    <phoneticPr fontId="3" type="noConversion"/>
  </si>
  <si>
    <r>
      <rPr>
        <sz val="12"/>
        <color indexed="8"/>
        <rFont val="標楷體"/>
        <family val="4"/>
        <charset val="136"/>
      </rPr>
      <t>優質新技展風貌</t>
    </r>
    <phoneticPr fontId="3" type="noConversion"/>
  </si>
  <si>
    <r>
      <rPr>
        <sz val="12"/>
        <color indexed="8"/>
        <rFont val="標楷體"/>
        <family val="4"/>
        <charset val="136"/>
      </rPr>
      <t>精選集</t>
    </r>
    <phoneticPr fontId="3" type="noConversion"/>
  </si>
  <si>
    <r>
      <rPr>
        <sz val="12"/>
        <color indexed="8"/>
        <rFont val="標楷體"/>
        <family val="4"/>
        <charset val="136"/>
      </rPr>
      <t>男朋友女朋友</t>
    </r>
    <phoneticPr fontId="3" type="noConversion"/>
  </si>
  <si>
    <r>
      <rPr>
        <sz val="12"/>
        <color indexed="8"/>
        <rFont val="標楷體"/>
        <family val="4"/>
        <charset val="136"/>
      </rPr>
      <t>虛擬實境電腦公司</t>
    </r>
    <phoneticPr fontId="3" type="noConversion"/>
  </si>
  <si>
    <r>
      <rPr>
        <sz val="12"/>
        <color indexed="8"/>
        <rFont val="標楷體"/>
        <family val="4"/>
        <charset val="136"/>
      </rPr>
      <t>兒福聯盟基金會</t>
    </r>
    <phoneticPr fontId="3" type="noConversion"/>
  </si>
  <si>
    <r>
      <rPr>
        <sz val="12"/>
        <color indexed="8"/>
        <rFont val="標楷體"/>
        <family val="4"/>
        <charset val="136"/>
      </rPr>
      <t>尊重與包容</t>
    </r>
    <phoneticPr fontId="3" type="noConversion"/>
  </si>
  <si>
    <r>
      <t>95</t>
    </r>
    <r>
      <rPr>
        <sz val="12"/>
        <color indexed="8"/>
        <rFont val="標楷體"/>
        <family val="4"/>
        <charset val="136"/>
      </rPr>
      <t>年度友善校園學生事務與輔導工作成果專輯</t>
    </r>
    <phoneticPr fontId="3" type="noConversion"/>
  </si>
  <si>
    <r>
      <rPr>
        <sz val="12"/>
        <color indexed="8"/>
        <rFont val="標楷體"/>
        <family val="4"/>
        <charset val="136"/>
      </rPr>
      <t>復興高中</t>
    </r>
    <phoneticPr fontId="3" type="noConversion"/>
  </si>
  <si>
    <r>
      <rPr>
        <sz val="12"/>
        <color indexed="8"/>
        <rFont val="標楷體"/>
        <family val="4"/>
        <charset val="136"/>
      </rPr>
      <t>國民健康局</t>
    </r>
    <phoneticPr fontId="3" type="noConversion"/>
  </si>
  <si>
    <r>
      <t>96.06</t>
    </r>
    <r>
      <rPr>
        <sz val="12"/>
        <color indexed="8"/>
        <rFont val="標楷體"/>
        <family val="4"/>
        <charset val="136"/>
      </rPr>
      <t>贈</t>
    </r>
    <r>
      <rPr>
        <sz val="10"/>
        <rFont val="新細明體"/>
        <family val="1"/>
        <charset val="136"/>
      </rPr>
      <t/>
    </r>
    <phoneticPr fontId="3" type="noConversion"/>
  </si>
  <si>
    <r>
      <rPr>
        <sz val="12"/>
        <color indexed="8"/>
        <rFont val="標楷體"/>
        <family val="4"/>
        <charset val="136"/>
      </rPr>
      <t>王耿瑜</t>
    </r>
    <phoneticPr fontId="3" type="noConversion"/>
  </si>
  <si>
    <r>
      <rPr>
        <sz val="12"/>
        <color indexed="8"/>
        <rFont val="標楷體"/>
        <family val="4"/>
        <charset val="136"/>
      </rPr>
      <t>縱橫國際影視公司</t>
    </r>
    <phoneticPr fontId="3" type="noConversion"/>
  </si>
  <si>
    <r>
      <rPr>
        <sz val="12"/>
        <color indexed="8"/>
        <rFont val="標楷體"/>
        <family val="4"/>
        <charset val="136"/>
      </rPr>
      <t>台灣癲癇之友協會</t>
    </r>
    <phoneticPr fontId="3" type="noConversion"/>
  </si>
  <si>
    <r>
      <rPr>
        <sz val="12"/>
        <color indexed="8"/>
        <rFont val="標楷體"/>
        <family val="4"/>
        <charset val="136"/>
      </rPr>
      <t>張曼娟小學堂</t>
    </r>
    <r>
      <rPr>
        <sz val="12"/>
        <color indexed="8"/>
        <rFont val="Times New Roman"/>
        <family val="1"/>
      </rPr>
      <t>-</t>
    </r>
    <r>
      <rPr>
        <sz val="12"/>
        <color indexed="8"/>
        <rFont val="標楷體"/>
        <family val="4"/>
        <charset val="136"/>
      </rPr>
      <t>從經典中學好作文</t>
    </r>
    <r>
      <rPr>
        <sz val="12"/>
        <color indexed="8"/>
        <rFont val="Times New Roman"/>
        <family val="1"/>
      </rPr>
      <t>2</t>
    </r>
    <phoneticPr fontId="3" type="noConversion"/>
  </si>
  <si>
    <r>
      <rPr>
        <sz val="12"/>
        <color indexed="8"/>
        <rFont val="標楷體"/>
        <family val="4"/>
        <charset val="136"/>
      </rPr>
      <t>飛碟廣播</t>
    </r>
    <phoneticPr fontId="3" type="noConversion"/>
  </si>
  <si>
    <r>
      <rPr>
        <sz val="12"/>
        <color indexed="8"/>
        <rFont val="標楷體"/>
        <family val="4"/>
        <charset val="136"/>
      </rPr>
      <t>趙少康</t>
    </r>
    <phoneticPr fontId="3" type="noConversion"/>
  </si>
  <si>
    <r>
      <rPr>
        <sz val="12"/>
        <color indexed="8"/>
        <rFont val="標楷體"/>
        <family val="4"/>
        <charset val="136"/>
      </rPr>
      <t>芮河音樂</t>
    </r>
    <phoneticPr fontId="3" type="noConversion"/>
  </si>
  <si>
    <r>
      <rPr>
        <sz val="12"/>
        <color indexed="8"/>
        <rFont val="標楷體"/>
        <family val="4"/>
        <charset val="136"/>
      </rPr>
      <t>藍色情挑</t>
    </r>
    <phoneticPr fontId="3" type="noConversion"/>
  </si>
  <si>
    <r>
      <t>96</t>
    </r>
    <r>
      <rPr>
        <sz val="12"/>
        <color indexed="8"/>
        <rFont val="標楷體"/>
        <family val="4"/>
        <charset val="136"/>
      </rPr>
      <t>年度國立暨私立高級中等學校性別平等及生命教育議題</t>
    </r>
    <phoneticPr fontId="3" type="noConversion"/>
  </si>
  <si>
    <r>
      <rPr>
        <sz val="12"/>
        <color indexed="8"/>
        <rFont val="標楷體"/>
        <family val="4"/>
        <charset val="136"/>
      </rPr>
      <t>生命、性別</t>
    </r>
    <phoneticPr fontId="3" type="noConversion"/>
  </si>
  <si>
    <r>
      <rPr>
        <sz val="12"/>
        <color indexed="8"/>
        <rFont val="標楷體"/>
        <family val="4"/>
        <charset val="136"/>
      </rPr>
      <t>永峰唱片有限公司</t>
    </r>
    <phoneticPr fontId="3" type="noConversion"/>
  </si>
  <si>
    <r>
      <rPr>
        <sz val="12"/>
        <color indexed="8"/>
        <rFont val="標楷體"/>
        <family val="4"/>
        <charset val="136"/>
      </rPr>
      <t>瀛海水晶宮</t>
    </r>
    <phoneticPr fontId="3" type="noConversion"/>
  </si>
  <si>
    <r>
      <rPr>
        <sz val="12"/>
        <color indexed="8"/>
        <rFont val="標楷體"/>
        <family val="4"/>
        <charset val="136"/>
      </rPr>
      <t>孔子說</t>
    </r>
    <phoneticPr fontId="3" type="noConversion"/>
  </si>
  <si>
    <r>
      <rPr>
        <sz val="12"/>
        <color indexed="8"/>
        <rFont val="標楷體"/>
        <family val="4"/>
        <charset val="136"/>
      </rPr>
      <t>史記</t>
    </r>
    <phoneticPr fontId="3" type="noConversion"/>
  </si>
  <si>
    <r>
      <rPr>
        <sz val="12"/>
        <color indexed="8"/>
        <rFont val="標楷體"/>
        <family val="4"/>
        <charset val="136"/>
      </rPr>
      <t>世說新語</t>
    </r>
    <phoneticPr fontId="3" type="noConversion"/>
  </si>
  <si>
    <r>
      <rPr>
        <sz val="12"/>
        <color indexed="8"/>
        <rFont val="標楷體"/>
        <family val="4"/>
        <charset val="136"/>
      </rPr>
      <t>封神榜</t>
    </r>
    <phoneticPr fontId="3" type="noConversion"/>
  </si>
  <si>
    <r>
      <rPr>
        <sz val="12"/>
        <color indexed="8"/>
        <rFont val="標楷體"/>
        <family val="4"/>
        <charset val="136"/>
      </rPr>
      <t>科技遊俠</t>
    </r>
    <r>
      <rPr>
        <sz val="12"/>
        <color indexed="8"/>
        <rFont val="Times New Roman"/>
        <family val="1"/>
      </rPr>
      <t>-</t>
    </r>
    <r>
      <rPr>
        <sz val="12"/>
        <color indexed="8"/>
        <rFont val="標楷體"/>
        <family val="4"/>
        <charset val="136"/>
      </rPr>
      <t>溫世仁</t>
    </r>
    <phoneticPr fontId="3" type="noConversion"/>
  </si>
  <si>
    <r>
      <rPr>
        <sz val="12"/>
        <color indexed="8"/>
        <rFont val="標楷體"/>
        <family val="4"/>
        <charset val="136"/>
      </rPr>
      <t>作家身影精華版</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</si>
  <si>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</si>
  <si>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下</t>
    </r>
    <r>
      <rPr>
        <sz val="12"/>
        <color indexed="8"/>
        <rFont val="Times New Roman"/>
        <family val="1"/>
      </rPr>
      <t xml:space="preserve"> )</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</si>
  <si>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</si>
  <si>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下</t>
    </r>
    <r>
      <rPr>
        <sz val="12"/>
        <color indexed="8"/>
        <rFont val="Times New Roman"/>
        <family val="1"/>
      </rPr>
      <t>)</t>
    </r>
    <phoneticPr fontId="3" type="noConversion"/>
  </si>
  <si>
    <r>
      <rPr>
        <sz val="12"/>
        <color indexed="8"/>
        <rFont val="標楷體"/>
        <family val="4"/>
        <charset val="136"/>
      </rPr>
      <t>心理出版社</t>
    </r>
    <phoneticPr fontId="3" type="noConversion"/>
  </si>
  <si>
    <r>
      <rPr>
        <sz val="12"/>
        <color indexed="8"/>
        <rFont val="標楷體"/>
        <family val="4"/>
        <charset val="136"/>
      </rPr>
      <t>多媒體名稱</t>
    </r>
    <phoneticPr fontId="3" type="noConversion"/>
  </si>
  <si>
    <r>
      <rPr>
        <sz val="12"/>
        <color indexed="8"/>
        <rFont val="標楷體"/>
        <family val="4"/>
        <charset val="136"/>
      </rPr>
      <t>性質</t>
    </r>
    <phoneticPr fontId="3" type="noConversion"/>
  </si>
  <si>
    <r>
      <rPr>
        <sz val="12"/>
        <color indexed="8"/>
        <rFont val="標楷體"/>
        <family val="4"/>
        <charset val="136"/>
      </rPr>
      <t>備註</t>
    </r>
    <phoneticPr fontId="3" type="noConversion"/>
  </si>
  <si>
    <r>
      <rPr>
        <sz val="12"/>
        <color indexed="8"/>
        <rFont val="標楷體"/>
        <family val="4"/>
        <charset val="136"/>
      </rPr>
      <t>生生常流</t>
    </r>
    <phoneticPr fontId="3" type="noConversion"/>
  </si>
  <si>
    <r>
      <rPr>
        <sz val="12"/>
        <color indexed="8"/>
        <rFont val="標楷體"/>
        <family val="4"/>
        <charset val="136"/>
      </rPr>
      <t>集集大地震紀念光碟</t>
    </r>
    <phoneticPr fontId="3" type="noConversion"/>
  </si>
  <si>
    <r>
      <t>90.02</t>
    </r>
    <r>
      <rPr>
        <sz val="12"/>
        <color indexed="8"/>
        <rFont val="標楷體"/>
        <family val="4"/>
        <charset val="136"/>
      </rPr>
      <t>贈</t>
    </r>
    <phoneticPr fontId="3" type="noConversion"/>
  </si>
  <si>
    <r>
      <rPr>
        <sz val="12"/>
        <color indexed="8"/>
        <rFont val="標楷體"/>
        <family val="4"/>
        <charset val="136"/>
      </rPr>
      <t>高雄師範大學</t>
    </r>
    <phoneticPr fontId="3" type="noConversion"/>
  </si>
  <si>
    <r>
      <rPr>
        <sz val="12"/>
        <color indexed="8"/>
        <rFont val="標楷體"/>
        <family val="4"/>
        <charset val="136"/>
      </rPr>
      <t>我們這條街</t>
    </r>
    <r>
      <rPr>
        <sz val="12"/>
        <color indexed="8"/>
        <rFont val="Times New Roman"/>
        <family val="1"/>
      </rPr>
      <t>-</t>
    </r>
    <r>
      <rPr>
        <sz val="12"/>
        <color indexed="8"/>
        <rFont val="標楷體"/>
        <family val="4"/>
        <charset val="136"/>
      </rPr>
      <t>家庭復原力的故事</t>
    </r>
    <phoneticPr fontId="3" type="noConversion"/>
  </si>
  <si>
    <r>
      <rPr>
        <sz val="12"/>
        <color indexed="8"/>
        <rFont val="標楷體"/>
        <family val="4"/>
        <charset val="136"/>
      </rPr>
      <t>生命</t>
    </r>
    <phoneticPr fontId="14" type="noConversion"/>
  </si>
  <si>
    <r>
      <t>90</t>
    </r>
    <r>
      <rPr>
        <sz val="12"/>
        <color indexed="8"/>
        <rFont val="標楷體"/>
        <family val="4"/>
        <charset val="136"/>
      </rPr>
      <t>贈</t>
    </r>
    <phoneticPr fontId="3" type="noConversion"/>
  </si>
  <si>
    <r>
      <t>91</t>
    </r>
    <r>
      <rPr>
        <sz val="12"/>
        <color indexed="8"/>
        <rFont val="標楷體"/>
        <family val="4"/>
        <charset val="136"/>
      </rPr>
      <t>贈</t>
    </r>
    <phoneticPr fontId="3" type="noConversion"/>
  </si>
  <si>
    <r>
      <t>91</t>
    </r>
    <r>
      <rPr>
        <sz val="12"/>
        <color indexed="8"/>
        <rFont val="標楷體"/>
        <family val="4"/>
        <charset val="136"/>
      </rPr>
      <t>贈</t>
    </r>
  </si>
  <si>
    <r>
      <t>92</t>
    </r>
    <r>
      <rPr>
        <sz val="12"/>
        <color indexed="8"/>
        <rFont val="標楷體"/>
        <family val="4"/>
        <charset val="136"/>
      </rPr>
      <t>贈</t>
    </r>
  </si>
  <si>
    <r>
      <t>94</t>
    </r>
    <r>
      <rPr>
        <sz val="12"/>
        <color indexed="8"/>
        <rFont val="標楷體"/>
        <family val="4"/>
        <charset val="136"/>
      </rPr>
      <t>贈</t>
    </r>
    <phoneticPr fontId="3" type="noConversion"/>
  </si>
  <si>
    <r>
      <rPr>
        <sz val="12"/>
        <color indexed="8"/>
        <rFont val="標楷體"/>
        <family val="4"/>
        <charset val="136"/>
      </rPr>
      <t>微涼深秋</t>
    </r>
    <phoneticPr fontId="14" type="noConversion"/>
  </si>
  <si>
    <r>
      <t>105.04</t>
    </r>
    <r>
      <rPr>
        <sz val="12"/>
        <color indexed="8"/>
        <rFont val="標楷體"/>
        <family val="4"/>
        <charset val="136"/>
      </rPr>
      <t>贈</t>
    </r>
    <phoneticPr fontId="14" type="noConversion"/>
  </si>
  <si>
    <r>
      <rPr>
        <sz val="12"/>
        <color indexed="8"/>
        <rFont val="標楷體"/>
        <family val="4"/>
        <charset val="136"/>
      </rPr>
      <t>生涯規劃學科中心</t>
    </r>
    <phoneticPr fontId="3" type="noConversion"/>
  </si>
  <si>
    <r>
      <rPr>
        <sz val="12"/>
        <color indexed="8"/>
        <rFont val="標楷體"/>
        <family val="4"/>
        <charset val="136"/>
      </rPr>
      <t>教育部國教署</t>
    </r>
    <phoneticPr fontId="3" type="noConversion"/>
  </si>
  <si>
    <r>
      <t>105.10</t>
    </r>
    <r>
      <rPr>
        <sz val="12"/>
        <color indexed="8"/>
        <rFont val="標楷體"/>
        <family val="4"/>
        <charset val="136"/>
      </rPr>
      <t>贈</t>
    </r>
    <phoneticPr fontId="14" type="noConversion"/>
  </si>
  <si>
    <r>
      <rPr>
        <sz val="12"/>
        <color indexed="8"/>
        <rFont val="標楷體"/>
        <family val="4"/>
        <charset val="136"/>
      </rPr>
      <t>快樂之道</t>
    </r>
    <phoneticPr fontId="3" type="noConversion"/>
  </si>
  <si>
    <r>
      <rPr>
        <sz val="12"/>
        <color indexed="8"/>
        <rFont val="標楷體"/>
        <family val="4"/>
        <charset val="136"/>
      </rPr>
      <t>快樂之道國際基金會</t>
    </r>
    <phoneticPr fontId="14" type="noConversion"/>
  </si>
  <si>
    <r>
      <rPr>
        <sz val="12"/>
        <color indexed="8"/>
        <rFont val="標楷體"/>
        <family val="4"/>
        <charset val="136"/>
      </rPr>
      <t>編號</t>
    </r>
    <phoneticPr fontId="3" type="noConversion"/>
  </si>
  <si>
    <r>
      <rPr>
        <sz val="12"/>
        <color indexed="8"/>
        <rFont val="標楷體"/>
        <family val="4"/>
        <charset val="136"/>
      </rPr>
      <t>片長</t>
    </r>
    <phoneticPr fontId="3" type="noConversion"/>
  </si>
  <si>
    <r>
      <rPr>
        <sz val="12"/>
        <color indexed="8"/>
        <rFont val="標楷體"/>
        <family val="4"/>
        <charset val="136"/>
      </rPr>
      <t>內容</t>
    </r>
    <phoneticPr fontId="3" type="noConversion"/>
  </si>
  <si>
    <r>
      <rPr>
        <sz val="12"/>
        <color indexed="8"/>
        <rFont val="標楷體"/>
        <family val="4"/>
        <charset val="136"/>
      </rPr>
      <t>海麗</t>
    </r>
    <phoneticPr fontId="3" type="noConversion"/>
  </si>
  <si>
    <r>
      <rPr>
        <sz val="12"/>
        <color indexed="8"/>
        <rFont val="標楷體"/>
        <family val="4"/>
        <charset val="136"/>
      </rPr>
      <t>生命的樂章</t>
    </r>
    <r>
      <rPr>
        <sz val="12"/>
        <color indexed="8"/>
        <rFont val="Times New Roman"/>
        <family val="1"/>
      </rPr>
      <t>—</t>
    </r>
    <r>
      <rPr>
        <sz val="12"/>
        <color indexed="8"/>
        <rFont val="標楷體"/>
        <family val="4"/>
        <charset val="136"/>
      </rPr>
      <t>人生四季之歌</t>
    </r>
    <phoneticPr fontId="3" type="noConversion"/>
  </si>
  <si>
    <r>
      <rPr>
        <sz val="12"/>
        <color indexed="8"/>
        <rFont val="標楷體"/>
        <family val="4"/>
        <charset val="136"/>
      </rPr>
      <t>安寧照顧基金會</t>
    </r>
    <phoneticPr fontId="3" type="noConversion"/>
  </si>
  <si>
    <r>
      <t>90</t>
    </r>
    <r>
      <rPr>
        <sz val="12"/>
        <color indexed="8"/>
        <rFont val="標楷體"/>
        <family val="4"/>
        <charset val="136"/>
      </rPr>
      <t>年度全國大專院校輔導個案線上資料彙編</t>
    </r>
    <phoneticPr fontId="3" type="noConversion"/>
  </si>
  <si>
    <r>
      <rPr>
        <sz val="12"/>
        <color indexed="8"/>
        <rFont val="標楷體"/>
        <family val="4"/>
        <charset val="136"/>
      </rPr>
      <t>青春無價</t>
    </r>
    <phoneticPr fontId="3" type="noConversion"/>
  </si>
  <si>
    <r>
      <rPr>
        <sz val="12"/>
        <color indexed="8"/>
        <rFont val="標楷體"/>
        <family val="4"/>
        <charset val="136"/>
      </rPr>
      <t>婦女救援基金會</t>
    </r>
    <phoneticPr fontId="3" type="noConversion"/>
  </si>
  <si>
    <r>
      <rPr>
        <sz val="12"/>
        <color indexed="8"/>
        <rFont val="標楷體"/>
        <family val="4"/>
        <charset val="136"/>
      </rPr>
      <t>善牧基金會</t>
    </r>
    <phoneticPr fontId="3" type="noConversion"/>
  </si>
  <si>
    <r>
      <rPr>
        <sz val="12"/>
        <color indexed="8"/>
        <rFont val="標楷體"/>
        <family val="4"/>
        <charset val="136"/>
      </rPr>
      <t>零歲教育</t>
    </r>
    <r>
      <rPr>
        <sz val="12"/>
        <color indexed="8"/>
        <rFont val="Times New Roman"/>
        <family val="1"/>
      </rPr>
      <t>-</t>
    </r>
    <r>
      <rPr>
        <sz val="12"/>
        <color indexed="8"/>
        <rFont val="標楷體"/>
        <family val="4"/>
        <charset val="136"/>
      </rPr>
      <t>媽媽的同學會</t>
    </r>
    <phoneticPr fontId="3" type="noConversion"/>
  </si>
  <si>
    <r>
      <rPr>
        <sz val="12"/>
        <color indexed="8"/>
        <rFont val="標楷體"/>
        <family val="4"/>
        <charset val="136"/>
      </rPr>
      <t>生命</t>
    </r>
    <phoneticPr fontId="3" type="noConversion"/>
  </si>
  <si>
    <r>
      <rPr>
        <sz val="12"/>
        <color indexed="8"/>
        <rFont val="標楷體"/>
        <family val="4"/>
        <charset val="136"/>
      </rPr>
      <t>成長</t>
    </r>
    <phoneticPr fontId="3" type="noConversion"/>
  </si>
  <si>
    <r>
      <rPr>
        <sz val="12"/>
        <color indexed="8"/>
        <rFont val="標楷體"/>
        <family val="4"/>
        <charset val="136"/>
      </rPr>
      <t>性別</t>
    </r>
    <phoneticPr fontId="3" type="noConversion"/>
  </si>
  <si>
    <r>
      <rPr>
        <sz val="12"/>
        <color indexed="8"/>
        <rFont val="標楷體"/>
        <family val="4"/>
        <charset val="136"/>
      </rPr>
      <t>喜瑪拉雅</t>
    </r>
    <phoneticPr fontId="3" type="noConversion"/>
  </si>
  <si>
    <r>
      <rPr>
        <sz val="12"/>
        <color indexed="8"/>
        <rFont val="標楷體"/>
        <family val="4"/>
        <charset val="136"/>
      </rPr>
      <t>財團法人董氏基金會</t>
    </r>
    <phoneticPr fontId="3" type="noConversion"/>
  </si>
  <si>
    <r>
      <rPr>
        <sz val="12"/>
        <color indexed="8"/>
        <rFont val="標楷體"/>
        <family val="4"/>
        <charset val="136"/>
      </rPr>
      <t>鐵巨人</t>
    </r>
    <phoneticPr fontId="3" type="noConversion"/>
  </si>
  <si>
    <r>
      <rPr>
        <sz val="12"/>
        <color indexed="8"/>
        <rFont val="標楷體"/>
        <family val="4"/>
        <charset val="136"/>
      </rPr>
      <t>我遇見一位好老師</t>
    </r>
    <r>
      <rPr>
        <sz val="12"/>
        <color indexed="8"/>
        <rFont val="Times New Roman"/>
        <family val="1"/>
      </rPr>
      <t>(</t>
    </r>
    <r>
      <rPr>
        <sz val="12"/>
        <color indexed="8"/>
        <rFont val="標楷體"/>
        <family val="4"/>
        <charset val="136"/>
      </rPr>
      <t>第</t>
    </r>
    <r>
      <rPr>
        <sz val="12"/>
        <color indexed="8"/>
        <rFont val="Times New Roman"/>
        <family val="1"/>
      </rPr>
      <t>1~12</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</si>
  <si>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老師上課了</t>
    </r>
    <r>
      <rPr>
        <sz val="12"/>
        <color indexed="8"/>
        <rFont val="Times New Roman"/>
        <family val="1"/>
      </rPr>
      <t>(</t>
    </r>
    <r>
      <rPr>
        <sz val="12"/>
        <color indexed="8"/>
        <rFont val="標楷體"/>
        <family val="4"/>
        <charset val="136"/>
      </rPr>
      <t>第</t>
    </r>
    <r>
      <rPr>
        <sz val="12"/>
        <color indexed="8"/>
        <rFont val="Times New Roman"/>
        <family val="1"/>
      </rPr>
      <t>1~9</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</si>
  <si>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稻田工作室</t>
    </r>
    <phoneticPr fontId="3" type="noConversion"/>
  </si>
  <si>
    <r>
      <rPr>
        <sz val="12"/>
        <color indexed="8"/>
        <rFont val="標楷體"/>
        <family val="4"/>
        <charset val="136"/>
      </rPr>
      <t>滾石</t>
    </r>
    <phoneticPr fontId="3" type="noConversion"/>
  </si>
  <si>
    <r>
      <rPr>
        <sz val="12"/>
        <color indexed="8"/>
        <rFont val="標楷體"/>
        <family val="4"/>
        <charset val="136"/>
      </rPr>
      <t>風中的小米田</t>
    </r>
    <phoneticPr fontId="3" type="noConversion"/>
  </si>
  <si>
    <r>
      <rPr>
        <sz val="12"/>
        <color indexed="8"/>
        <rFont val="標楷體"/>
        <family val="4"/>
        <charset val="136"/>
      </rPr>
      <t>鵬程千萬里</t>
    </r>
    <phoneticPr fontId="3" type="noConversion"/>
  </si>
  <si>
    <r>
      <rPr>
        <sz val="12"/>
        <color indexed="8"/>
        <rFont val="標楷體"/>
        <family val="4"/>
        <charset val="136"/>
      </rPr>
      <t>台視文化公司</t>
    </r>
    <phoneticPr fontId="3" type="noConversion"/>
  </si>
  <si>
    <r>
      <rPr>
        <sz val="12"/>
        <color indexed="8"/>
        <rFont val="標楷體"/>
        <family val="4"/>
        <charset val="136"/>
      </rPr>
      <t>草地狀元</t>
    </r>
    <r>
      <rPr>
        <sz val="12"/>
        <color indexed="8"/>
        <rFont val="Times New Roman"/>
        <family val="1"/>
      </rPr>
      <t>2</t>
    </r>
    <r>
      <rPr>
        <sz val="12"/>
        <color indexed="8"/>
        <rFont val="標楷體"/>
        <family val="4"/>
        <charset val="136"/>
      </rPr>
      <t>：總舖師</t>
    </r>
    <r>
      <rPr>
        <sz val="12"/>
        <color indexed="8"/>
        <rFont val="Times New Roman"/>
        <family val="1"/>
      </rPr>
      <t>+</t>
    </r>
    <r>
      <rPr>
        <sz val="12"/>
        <color indexed="8"/>
        <rFont val="標楷體"/>
        <family val="4"/>
        <charset val="136"/>
      </rPr>
      <t>剃頭師</t>
    </r>
    <phoneticPr fontId="3" type="noConversion"/>
  </si>
  <si>
    <r>
      <rPr>
        <sz val="12"/>
        <color indexed="8"/>
        <rFont val="標楷體"/>
        <family val="4"/>
        <charset val="136"/>
      </rPr>
      <t>草地狀元</t>
    </r>
    <r>
      <rPr>
        <sz val="12"/>
        <color indexed="8"/>
        <rFont val="Times New Roman"/>
        <family val="1"/>
      </rPr>
      <t>3</t>
    </r>
    <r>
      <rPr>
        <sz val="12"/>
        <color indexed="8"/>
        <rFont val="標楷體"/>
        <family val="4"/>
        <charset val="136"/>
      </rPr>
      <t>：製冰人</t>
    </r>
    <r>
      <rPr>
        <sz val="12"/>
        <color indexed="8"/>
        <rFont val="Times New Roman"/>
        <family val="1"/>
      </rPr>
      <t>+</t>
    </r>
    <r>
      <rPr>
        <sz val="12"/>
        <color indexed="8"/>
        <rFont val="標楷體"/>
        <family val="4"/>
        <charset val="136"/>
      </rPr>
      <t>冰雕高手</t>
    </r>
    <phoneticPr fontId="3" type="noConversion"/>
  </si>
  <si>
    <r>
      <rPr>
        <sz val="12"/>
        <color indexed="8"/>
        <rFont val="標楷體"/>
        <family val="4"/>
        <charset val="136"/>
      </rPr>
      <t>草地狀元</t>
    </r>
    <r>
      <rPr>
        <sz val="12"/>
        <color indexed="8"/>
        <rFont val="Times New Roman"/>
        <family val="1"/>
      </rPr>
      <t>6</t>
    </r>
    <r>
      <rPr>
        <sz val="12"/>
        <color indexed="8"/>
        <rFont val="標楷體"/>
        <family val="4"/>
        <charset val="136"/>
      </rPr>
      <t>：伐木業</t>
    </r>
    <r>
      <rPr>
        <sz val="12"/>
        <color indexed="8"/>
        <rFont val="Times New Roman"/>
        <family val="1"/>
      </rPr>
      <t>+</t>
    </r>
    <r>
      <rPr>
        <sz val="12"/>
        <color indexed="8"/>
        <rFont val="標楷體"/>
        <family val="4"/>
        <charset val="136"/>
      </rPr>
      <t>伐木業</t>
    </r>
    <phoneticPr fontId="3" type="noConversion"/>
  </si>
  <si>
    <r>
      <rPr>
        <sz val="12"/>
        <color indexed="8"/>
        <rFont val="標楷體"/>
        <family val="4"/>
        <charset val="136"/>
      </rPr>
      <t>齊威國際多媒體股份有限公司</t>
    </r>
    <phoneticPr fontId="3" type="noConversion"/>
  </si>
  <si>
    <r>
      <rPr>
        <sz val="12"/>
        <color indexed="8"/>
        <rFont val="標楷體"/>
        <family val="4"/>
        <charset val="136"/>
      </rPr>
      <t>蝴蝶</t>
    </r>
    <phoneticPr fontId="3" type="noConversion"/>
  </si>
  <si>
    <r>
      <rPr>
        <sz val="12"/>
        <color indexed="8"/>
        <rFont val="標楷體"/>
        <family val="4"/>
        <charset val="136"/>
      </rPr>
      <t>雷公電影公司</t>
    </r>
    <phoneticPr fontId="3" type="noConversion"/>
  </si>
  <si>
    <r>
      <rPr>
        <sz val="12"/>
        <color indexed="8"/>
        <rFont val="標楷體"/>
        <family val="4"/>
        <charset val="136"/>
      </rPr>
      <t>拒做金錢文盲</t>
    </r>
    <phoneticPr fontId="3" type="noConversion"/>
  </si>
  <si>
    <r>
      <rPr>
        <sz val="12"/>
        <color indexed="8"/>
        <rFont val="標楷體"/>
        <family val="4"/>
        <charset val="136"/>
      </rPr>
      <t>身心障礙學生升大學甄試考古題</t>
    </r>
    <r>
      <rPr>
        <sz val="12"/>
        <color indexed="8"/>
        <rFont val="Times New Roman"/>
        <family val="1"/>
      </rPr>
      <t>90-93</t>
    </r>
    <r>
      <rPr>
        <sz val="12"/>
        <color indexed="8"/>
        <rFont val="標楷體"/>
        <family val="4"/>
        <charset val="136"/>
      </rPr>
      <t>學年度</t>
    </r>
    <phoneticPr fontId="3" type="noConversion"/>
  </si>
  <si>
    <r>
      <t>94.11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</si>
  <si>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教學光碟</t>
    </r>
    <phoneticPr fontId="3" type="noConversion"/>
  </si>
  <si>
    <r>
      <rPr>
        <sz val="12"/>
        <color indexed="8"/>
        <rFont val="標楷體"/>
        <family val="4"/>
        <charset val="136"/>
      </rPr>
      <t>健康派</t>
    </r>
    <r>
      <rPr>
        <sz val="12"/>
        <color indexed="8"/>
        <rFont val="Times New Roman"/>
        <family val="1"/>
      </rPr>
      <t>5~8</t>
    </r>
    <r>
      <rPr>
        <sz val="12"/>
        <color indexed="8"/>
        <rFont val="標楷體"/>
        <family val="4"/>
        <charset val="136"/>
      </rPr>
      <t>集</t>
    </r>
    <phoneticPr fontId="3" type="noConversion"/>
  </si>
  <si>
    <r>
      <rPr>
        <sz val="12"/>
        <color indexed="8"/>
        <rFont val="標楷體"/>
        <family val="4"/>
        <charset val="136"/>
      </rPr>
      <t>正修科技大學</t>
    </r>
    <phoneticPr fontId="3" type="noConversion"/>
  </si>
  <si>
    <r>
      <rPr>
        <sz val="12"/>
        <color indexed="8"/>
        <rFont val="標楷體"/>
        <family val="4"/>
        <charset val="136"/>
      </rPr>
      <t>錦繡世界新技錄</t>
    </r>
    <phoneticPr fontId="3" type="noConversion"/>
  </si>
  <si>
    <r>
      <rPr>
        <sz val="12"/>
        <color indexed="8"/>
        <rFont val="標楷體"/>
        <family val="4"/>
        <charset val="136"/>
      </rPr>
      <t>創意競技新校園</t>
    </r>
    <phoneticPr fontId="3" type="noConversion"/>
  </si>
  <si>
    <r>
      <rPr>
        <sz val="12"/>
        <color indexed="8"/>
        <rFont val="標楷體"/>
        <family val="4"/>
        <charset val="136"/>
      </rPr>
      <t>技專英語一把罩</t>
    </r>
    <phoneticPr fontId="3" type="noConversion"/>
  </si>
  <si>
    <r>
      <rPr>
        <sz val="12"/>
        <color indexed="8"/>
        <rFont val="標楷體"/>
        <family val="4"/>
        <charset val="136"/>
      </rPr>
      <t>先進材料新技術</t>
    </r>
    <phoneticPr fontId="3" type="noConversion"/>
  </si>
  <si>
    <r>
      <rPr>
        <sz val="12"/>
        <color indexed="8"/>
        <rFont val="標楷體"/>
        <family val="4"/>
        <charset val="136"/>
      </rPr>
      <t>技職路無限寛廣</t>
    </r>
    <phoneticPr fontId="3" type="noConversion"/>
  </si>
  <si>
    <r>
      <rPr>
        <sz val="12"/>
        <color indexed="8"/>
        <rFont val="標楷體"/>
        <family val="4"/>
        <charset val="136"/>
      </rPr>
      <t>科技與人文的新技元</t>
    </r>
    <phoneticPr fontId="3" type="noConversion"/>
  </si>
  <si>
    <r>
      <rPr>
        <sz val="12"/>
        <color indexed="8"/>
        <rFont val="標楷體"/>
        <family val="4"/>
        <charset val="136"/>
      </rPr>
      <t>社區電影院</t>
    </r>
    <r>
      <rPr>
        <sz val="12"/>
        <color indexed="8"/>
        <rFont val="Times New Roman"/>
        <family val="1"/>
      </rPr>
      <t>-</t>
    </r>
    <r>
      <rPr>
        <sz val="12"/>
        <color indexed="8"/>
        <rFont val="標楷體"/>
        <family val="4"/>
        <charset val="136"/>
      </rPr>
      <t>當我再愛時</t>
    </r>
    <r>
      <rPr>
        <sz val="12"/>
        <color indexed="8"/>
        <rFont val="Times New Roman"/>
        <family val="1"/>
      </rPr>
      <t>(</t>
    </r>
    <r>
      <rPr>
        <sz val="12"/>
        <color indexed="8"/>
        <rFont val="標楷體"/>
        <family val="4"/>
        <charset val="136"/>
      </rPr>
      <t>婚前性行為</t>
    </r>
    <r>
      <rPr>
        <sz val="12"/>
        <color indexed="8"/>
        <rFont val="Times New Roman"/>
        <family val="1"/>
      </rPr>
      <t>)</t>
    </r>
    <phoneticPr fontId="3" type="noConversion"/>
  </si>
  <si>
    <r>
      <rPr>
        <sz val="12"/>
        <color indexed="8"/>
        <rFont val="標楷體"/>
        <family val="4"/>
        <charset val="136"/>
      </rPr>
      <t>王文靜</t>
    </r>
    <phoneticPr fontId="3" type="noConversion"/>
  </si>
  <si>
    <r>
      <rPr>
        <sz val="12"/>
        <color indexed="8"/>
        <rFont val="標楷體"/>
        <family val="4"/>
        <charset val="136"/>
      </rPr>
      <t>商業周刊</t>
    </r>
    <phoneticPr fontId="3" type="noConversion"/>
  </si>
  <si>
    <r>
      <rPr>
        <sz val="12"/>
        <color indexed="8"/>
        <rFont val="標楷體"/>
        <family val="4"/>
        <charset val="136"/>
      </rPr>
      <t>水蜜桃阿嬤</t>
    </r>
    <phoneticPr fontId="3" type="noConversion"/>
  </si>
  <si>
    <r>
      <rPr>
        <sz val="12"/>
        <color indexed="8"/>
        <rFont val="標楷體"/>
        <family val="4"/>
        <charset val="136"/>
      </rPr>
      <t>亞悅有限公司</t>
    </r>
    <phoneticPr fontId="3" type="noConversion"/>
  </si>
  <si>
    <r>
      <rPr>
        <sz val="12"/>
        <color indexed="8"/>
        <rFont val="標楷體"/>
        <family val="4"/>
        <charset val="136"/>
      </rPr>
      <t>白色情迷</t>
    </r>
    <phoneticPr fontId="3" type="noConversion"/>
  </si>
  <si>
    <r>
      <t>96</t>
    </r>
    <r>
      <rPr>
        <sz val="12"/>
        <color indexed="8"/>
        <rFont val="標楷體"/>
        <family val="4"/>
        <charset val="136"/>
      </rPr>
      <t>年度台德菁英計劃校園宣導帶</t>
    </r>
    <phoneticPr fontId="3" type="noConversion"/>
  </si>
  <si>
    <r>
      <rPr>
        <sz val="12"/>
        <color indexed="8"/>
        <rFont val="標楷體"/>
        <family val="4"/>
        <charset val="136"/>
      </rPr>
      <t>台視文化</t>
    </r>
    <phoneticPr fontId="3" type="noConversion"/>
  </si>
  <si>
    <r>
      <rPr>
        <sz val="12"/>
        <color indexed="8"/>
        <rFont val="標楷體"/>
        <family val="4"/>
        <charset val="136"/>
      </rPr>
      <t>地久天長</t>
    </r>
    <phoneticPr fontId="3" type="noConversion"/>
  </si>
  <si>
    <r>
      <rPr>
        <sz val="12"/>
        <color indexed="8"/>
        <rFont val="標楷體"/>
        <family val="4"/>
        <charset val="136"/>
      </rPr>
      <t>台灣特稀有生物</t>
    </r>
    <phoneticPr fontId="3" type="noConversion"/>
  </si>
  <si>
    <r>
      <rPr>
        <sz val="12"/>
        <color indexed="8"/>
        <rFont val="標楷體"/>
        <family val="4"/>
        <charset val="136"/>
      </rPr>
      <t>孫子兵法</t>
    </r>
    <phoneticPr fontId="3" type="noConversion"/>
  </si>
  <si>
    <r>
      <rPr>
        <sz val="12"/>
        <color indexed="8"/>
        <rFont val="標楷體"/>
        <family val="4"/>
        <charset val="136"/>
      </rPr>
      <t>心經</t>
    </r>
    <phoneticPr fontId="3" type="noConversion"/>
  </si>
  <si>
    <r>
      <rPr>
        <sz val="12"/>
        <color indexed="8"/>
        <rFont val="標楷體"/>
        <family val="4"/>
        <charset val="136"/>
      </rPr>
      <t>生生長流</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</si>
  <si>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中</t>
    </r>
    <r>
      <rPr>
        <sz val="12"/>
        <color indexed="8"/>
        <rFont val="Times New Roman"/>
        <family val="1"/>
      </rPr>
      <t>)</t>
    </r>
    <phoneticPr fontId="3" type="noConversion"/>
  </si>
  <si>
    <r>
      <rPr>
        <sz val="12"/>
        <color indexed="8"/>
        <rFont val="標楷體"/>
        <family val="4"/>
        <charset val="136"/>
      </rPr>
      <t>我們的島</t>
    </r>
    <phoneticPr fontId="3" type="noConversion"/>
  </si>
  <si>
    <r>
      <rPr>
        <sz val="12"/>
        <color indexed="8"/>
        <rFont val="標楷體"/>
        <family val="4"/>
        <charset val="136"/>
      </rPr>
      <t>蕭文教授策劃製作</t>
    </r>
    <phoneticPr fontId="3" type="noConversion"/>
  </si>
  <si>
    <r>
      <rPr>
        <sz val="12"/>
        <color indexed="8"/>
        <rFont val="標楷體"/>
        <family val="4"/>
        <charset val="136"/>
      </rPr>
      <t>對抗暖化寶貝台灣</t>
    </r>
    <r>
      <rPr>
        <sz val="12"/>
        <color indexed="8"/>
        <rFont val="Times New Roman"/>
        <family val="1"/>
      </rPr>
      <t>(1-10</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</si>
  <si>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信億國際公司</t>
    </r>
    <phoneticPr fontId="3" type="noConversion"/>
  </si>
  <si>
    <r>
      <rPr>
        <sz val="12"/>
        <color indexed="8"/>
        <rFont val="標楷體"/>
        <family val="4"/>
        <charset val="136"/>
      </rPr>
      <t>沙鷗國際多媒體股份有限公司</t>
    </r>
    <phoneticPr fontId="3" type="noConversion"/>
  </si>
  <si>
    <r>
      <rPr>
        <sz val="12"/>
        <color indexed="8"/>
        <rFont val="標楷體"/>
        <family val="4"/>
        <charset val="136"/>
      </rPr>
      <t>弘恩文化事業有限公司</t>
    </r>
    <phoneticPr fontId="3" type="noConversion"/>
  </si>
  <si>
    <r>
      <rPr>
        <sz val="12"/>
        <color indexed="8"/>
        <rFont val="標楷體"/>
        <family val="4"/>
        <charset val="136"/>
      </rPr>
      <t>理大國際多媒體股份有限公司</t>
    </r>
    <phoneticPr fontId="3" type="noConversion"/>
  </si>
  <si>
    <r>
      <rPr>
        <sz val="12"/>
        <color indexed="8"/>
        <rFont val="標楷體"/>
        <family val="4"/>
        <charset val="136"/>
      </rPr>
      <t>行政院衛生署</t>
    </r>
    <phoneticPr fontId="3" type="noConversion"/>
  </si>
  <si>
    <r>
      <rPr>
        <sz val="12"/>
        <color indexed="8"/>
        <rFont val="標楷體"/>
        <family val="4"/>
        <charset val="136"/>
      </rPr>
      <t>鼎立娛樂</t>
    </r>
    <phoneticPr fontId="3" type="noConversion"/>
  </si>
  <si>
    <r>
      <t>99.05</t>
    </r>
    <r>
      <rPr>
        <sz val="12"/>
        <rFont val="標楷體"/>
        <family val="4"/>
        <charset val="136"/>
      </rPr>
      <t>贈</t>
    </r>
    <phoneticPr fontId="3" type="noConversion"/>
  </si>
  <si>
    <r>
      <rPr>
        <sz val="12"/>
        <color indexed="8"/>
        <rFont val="標楷體"/>
        <family val="4"/>
        <charset val="136"/>
      </rPr>
      <t>德蕾莎修女</t>
    </r>
    <phoneticPr fontId="3" type="noConversion"/>
  </si>
  <si>
    <r>
      <rPr>
        <sz val="12"/>
        <rFont val="標楷體"/>
        <family val="4"/>
        <charset val="136"/>
      </rPr>
      <t>公視</t>
    </r>
    <phoneticPr fontId="3" type="noConversion"/>
  </si>
  <si>
    <r>
      <rPr>
        <sz val="12"/>
        <color indexed="8"/>
        <rFont val="標楷體"/>
        <family val="4"/>
        <charset val="136"/>
      </rPr>
      <t>返家十萬里</t>
    </r>
    <phoneticPr fontId="3" type="noConversion"/>
  </si>
  <si>
    <r>
      <rPr>
        <sz val="12"/>
        <rFont val="標楷體"/>
        <family val="4"/>
        <charset val="136"/>
      </rPr>
      <t>一分鐘身體解讀：個人篇</t>
    </r>
    <phoneticPr fontId="3" type="noConversion"/>
  </si>
  <si>
    <r>
      <rPr>
        <sz val="12"/>
        <color indexed="8"/>
        <rFont val="標楷體"/>
        <family val="4"/>
        <charset val="136"/>
      </rPr>
      <t>山水</t>
    </r>
    <phoneticPr fontId="3" type="noConversion"/>
  </si>
  <si>
    <r>
      <rPr>
        <sz val="12"/>
        <color indexed="8"/>
        <rFont val="標楷體"/>
        <family val="4"/>
        <charset val="136"/>
      </rPr>
      <t>自由大道</t>
    </r>
    <phoneticPr fontId="3" type="noConversion"/>
  </si>
  <si>
    <r>
      <rPr>
        <sz val="12"/>
        <color indexed="8"/>
        <rFont val="標楷體"/>
        <family val="4"/>
        <charset val="136"/>
      </rPr>
      <t>年代影視</t>
    </r>
    <phoneticPr fontId="3" type="noConversion"/>
  </si>
  <si>
    <r>
      <rPr>
        <sz val="12"/>
        <color indexed="8"/>
        <rFont val="標楷體"/>
        <family val="4"/>
        <charset val="136"/>
      </rPr>
      <t>沒問題先生</t>
    </r>
    <phoneticPr fontId="3" type="noConversion"/>
  </si>
  <si>
    <r>
      <rPr>
        <sz val="12"/>
        <color indexed="8"/>
        <rFont val="標楷體"/>
        <family val="4"/>
        <charset val="136"/>
      </rPr>
      <t>東森華榮</t>
    </r>
    <phoneticPr fontId="3" type="noConversion"/>
  </si>
  <si>
    <r>
      <rPr>
        <sz val="12"/>
        <color indexed="8"/>
        <rFont val="標楷體"/>
        <family val="4"/>
        <charset val="136"/>
      </rPr>
      <t>群體娛樂</t>
    </r>
    <phoneticPr fontId="3" type="noConversion"/>
  </si>
  <si>
    <r>
      <t>99.08</t>
    </r>
    <r>
      <rPr>
        <sz val="12"/>
        <rFont val="標楷體"/>
        <family val="4"/>
        <charset val="136"/>
      </rPr>
      <t>贈</t>
    </r>
    <phoneticPr fontId="3" type="noConversion"/>
  </si>
  <si>
    <r>
      <rPr>
        <sz val="12"/>
        <color indexed="8"/>
        <rFont val="標楷體"/>
        <family val="4"/>
        <charset val="136"/>
      </rPr>
      <t>愈淨意公遇灶神記</t>
    </r>
    <phoneticPr fontId="3" type="noConversion"/>
  </si>
  <si>
    <r>
      <rPr>
        <sz val="12"/>
        <color indexed="8"/>
        <rFont val="標楷體"/>
        <family val="4"/>
        <charset val="136"/>
      </rPr>
      <t>華藏淨宗學會</t>
    </r>
    <phoneticPr fontId="3" type="noConversion"/>
  </si>
  <si>
    <r>
      <rPr>
        <sz val="12"/>
        <color indexed="8"/>
        <rFont val="標楷體"/>
        <family val="4"/>
        <charset val="136"/>
      </rPr>
      <t>螢火蟲之墓</t>
    </r>
    <phoneticPr fontId="3" type="noConversion"/>
  </si>
  <si>
    <r>
      <rPr>
        <sz val="12"/>
        <color indexed="8"/>
        <rFont val="標楷體"/>
        <family val="4"/>
        <charset val="136"/>
      </rPr>
      <t>新動</t>
    </r>
    <phoneticPr fontId="3" type="noConversion"/>
  </si>
  <si>
    <r>
      <rPr>
        <sz val="12"/>
        <rFont val="標楷體"/>
        <family val="4"/>
        <charset val="136"/>
      </rPr>
      <t>看河Ⅲ</t>
    </r>
    <phoneticPr fontId="3" type="noConversion"/>
  </si>
  <si>
    <r>
      <rPr>
        <sz val="12"/>
        <color indexed="8"/>
        <rFont val="標楷體"/>
        <family val="4"/>
        <charset val="136"/>
      </rPr>
      <t>嫌豬手事件簿</t>
    </r>
    <phoneticPr fontId="3" type="noConversion"/>
  </si>
  <si>
    <r>
      <rPr>
        <sz val="12"/>
        <rFont val="標楷體"/>
        <family val="4"/>
        <charset val="136"/>
      </rPr>
      <t>唐山大地震</t>
    </r>
    <phoneticPr fontId="3" type="noConversion"/>
  </si>
  <si>
    <r>
      <t>99.12</t>
    </r>
    <r>
      <rPr>
        <sz val="12"/>
        <rFont val="標楷體"/>
        <family val="4"/>
        <charset val="136"/>
      </rPr>
      <t>購</t>
    </r>
    <phoneticPr fontId="3" type="noConversion"/>
  </si>
  <si>
    <r>
      <t>99</t>
    </r>
    <r>
      <rPr>
        <sz val="12"/>
        <color indexed="8"/>
        <rFont val="標楷體"/>
        <family val="4"/>
        <charset val="136"/>
      </rPr>
      <t>年度花</t>
    </r>
    <r>
      <rPr>
        <sz val="12"/>
        <color indexed="8"/>
        <rFont val="Times New Roman"/>
        <family val="1"/>
      </rPr>
      <t>young</t>
    </r>
    <r>
      <rPr>
        <sz val="12"/>
        <color indexed="8"/>
        <rFont val="標楷體"/>
        <family val="4"/>
        <charset val="136"/>
      </rPr>
      <t>年華創意戲劇競賽成果光碟暨導讀手冊</t>
    </r>
    <phoneticPr fontId="3" type="noConversion"/>
  </si>
  <si>
    <r>
      <rPr>
        <sz val="12"/>
        <color indexed="8"/>
        <rFont val="標楷體"/>
        <family val="4"/>
        <charset val="136"/>
      </rPr>
      <t>性別平等教育Ⅲ</t>
    </r>
    <r>
      <rPr>
        <sz val="12"/>
        <color indexed="8"/>
        <rFont val="Times New Roman"/>
        <family val="1"/>
      </rPr>
      <t>(</t>
    </r>
    <r>
      <rPr>
        <sz val="12"/>
        <color indexed="8"/>
        <rFont val="標楷體"/>
        <family val="4"/>
        <charset val="136"/>
      </rPr>
      <t>含使用手冊</t>
    </r>
    <r>
      <rPr>
        <sz val="12"/>
        <color indexed="8"/>
        <rFont val="Times New Roman"/>
        <family val="1"/>
      </rPr>
      <t>)</t>
    </r>
    <phoneticPr fontId="3" type="noConversion"/>
  </si>
  <si>
    <r>
      <t>100.04</t>
    </r>
    <r>
      <rPr>
        <sz val="12"/>
        <rFont val="標楷體"/>
        <family val="4"/>
        <charset val="136"/>
      </rPr>
      <t>贈</t>
    </r>
    <phoneticPr fontId="3" type="noConversion"/>
  </si>
  <si>
    <r>
      <rPr>
        <sz val="12"/>
        <color indexed="8"/>
        <rFont val="標楷體"/>
        <family val="4"/>
        <charset val="136"/>
      </rPr>
      <t>感恩的心</t>
    </r>
    <r>
      <rPr>
        <sz val="12"/>
        <color indexed="8"/>
        <rFont val="Times New Roman"/>
        <family val="1"/>
      </rPr>
      <t>˙</t>
    </r>
    <r>
      <rPr>
        <sz val="12"/>
        <color indexed="8"/>
        <rFont val="標楷體"/>
        <family val="4"/>
        <charset val="136"/>
      </rPr>
      <t>咱ㄟ媽祖（</t>
    </r>
    <r>
      <rPr>
        <sz val="12"/>
        <color indexed="8"/>
        <rFont val="Times New Roman"/>
        <family val="1"/>
      </rPr>
      <t>2dvd</t>
    </r>
    <r>
      <rPr>
        <sz val="12"/>
        <color indexed="8"/>
        <rFont val="標楷體"/>
        <family val="4"/>
        <charset val="136"/>
      </rPr>
      <t>）</t>
    </r>
    <phoneticPr fontId="3" type="noConversion"/>
  </si>
  <si>
    <r>
      <rPr>
        <sz val="12"/>
        <color indexed="8"/>
        <rFont val="標楷體"/>
        <family val="4"/>
        <charset val="136"/>
      </rPr>
      <t>大愛劇場</t>
    </r>
    <r>
      <rPr>
        <sz val="12"/>
        <color indexed="8"/>
        <rFont val="Times New Roman"/>
        <family val="1"/>
      </rPr>
      <t>-</t>
    </r>
    <r>
      <rPr>
        <sz val="12"/>
        <color indexed="8"/>
        <rFont val="標楷體"/>
        <family val="4"/>
        <charset val="136"/>
      </rPr>
      <t>我的寶貝</t>
    </r>
    <phoneticPr fontId="3" type="noConversion"/>
  </si>
  <si>
    <r>
      <rPr>
        <sz val="12"/>
        <color indexed="8"/>
        <rFont val="標楷體"/>
        <family val="4"/>
        <charset val="136"/>
      </rPr>
      <t>飛躍</t>
    </r>
    <r>
      <rPr>
        <sz val="12"/>
        <color indexed="8"/>
        <rFont val="Times New Roman"/>
        <family val="1"/>
      </rPr>
      <t>101</t>
    </r>
    <phoneticPr fontId="3" type="noConversion"/>
  </si>
  <si>
    <r>
      <t xml:space="preserve">DAYLIGHT </t>
    </r>
    <r>
      <rPr>
        <sz val="12"/>
        <color indexed="8"/>
        <rFont val="標楷體"/>
        <family val="4"/>
        <charset val="136"/>
      </rPr>
      <t>愛滋防治音樂劇</t>
    </r>
    <phoneticPr fontId="3" type="noConversion"/>
  </si>
  <si>
    <r>
      <t>105</t>
    </r>
    <r>
      <rPr>
        <sz val="12"/>
        <color indexed="8"/>
        <rFont val="標楷體"/>
        <family val="4"/>
        <charset val="136"/>
      </rPr>
      <t>年度生涯規劃學科中心教學資源</t>
    </r>
    <phoneticPr fontId="14" type="noConversion"/>
  </si>
  <si>
    <r>
      <t>105</t>
    </r>
    <r>
      <rPr>
        <sz val="12"/>
        <color indexed="8"/>
        <rFont val="標楷體"/>
        <family val="4"/>
        <charset val="136"/>
      </rPr>
      <t>年生命教育學科中心教學資源</t>
    </r>
    <phoneticPr fontId="3" type="noConversion"/>
  </si>
  <si>
    <r>
      <t>106</t>
    </r>
    <r>
      <rPr>
        <sz val="12"/>
        <color indexed="8"/>
        <rFont val="標楷體"/>
        <family val="4"/>
        <charset val="136"/>
      </rPr>
      <t>年生命教育學科中心教學資源</t>
    </r>
    <phoneticPr fontId="14" type="noConversion"/>
  </si>
  <si>
    <r>
      <t>106.09</t>
    </r>
    <r>
      <rPr>
        <sz val="12"/>
        <color indexed="8"/>
        <rFont val="標楷體"/>
        <family val="4"/>
        <charset val="136"/>
      </rPr>
      <t>贈</t>
    </r>
    <phoneticPr fontId="14" type="noConversion"/>
  </si>
  <si>
    <r>
      <rPr>
        <sz val="12"/>
        <rFont val="標楷體"/>
        <family val="4"/>
        <charset val="136"/>
      </rPr>
      <t>編號</t>
    </r>
    <phoneticPr fontId="3" type="noConversion"/>
  </si>
  <si>
    <r>
      <rPr>
        <sz val="12"/>
        <color indexed="8"/>
        <rFont val="標楷體"/>
        <family val="4"/>
        <charset val="136"/>
      </rPr>
      <t>製作者</t>
    </r>
    <phoneticPr fontId="3" type="noConversion"/>
  </si>
  <si>
    <r>
      <rPr>
        <sz val="12"/>
        <rFont val="標楷體"/>
        <family val="4"/>
        <charset val="136"/>
      </rPr>
      <t>版本</t>
    </r>
    <phoneticPr fontId="3" type="noConversion"/>
  </si>
  <si>
    <r>
      <rPr>
        <sz val="12"/>
        <color indexed="8"/>
        <rFont val="標楷體"/>
        <family val="4"/>
        <charset val="136"/>
      </rPr>
      <t>何處是我朋友的家</t>
    </r>
    <phoneticPr fontId="3" type="noConversion"/>
  </si>
  <si>
    <r>
      <t>17</t>
    </r>
    <r>
      <rPr>
        <sz val="12"/>
        <color indexed="8"/>
        <rFont val="標楷體"/>
        <family val="4"/>
        <charset val="136"/>
      </rPr>
      <t>歲的冬天</t>
    </r>
    <phoneticPr fontId="3" type="noConversion"/>
  </si>
  <si>
    <r>
      <t>91</t>
    </r>
    <r>
      <rPr>
        <sz val="12"/>
        <color indexed="8"/>
        <rFont val="標楷體"/>
        <family val="4"/>
        <charset val="136"/>
      </rPr>
      <t>贈</t>
    </r>
    <phoneticPr fontId="14" type="noConversion"/>
  </si>
  <si>
    <r>
      <rPr>
        <sz val="12"/>
        <color indexed="8"/>
        <rFont val="標楷體"/>
        <family val="4"/>
        <charset val="136"/>
      </rPr>
      <t>我還有一隻腳</t>
    </r>
    <r>
      <rPr>
        <sz val="12"/>
        <color indexed="8"/>
        <rFont val="Times New Roman"/>
        <family val="1"/>
      </rPr>
      <t>-</t>
    </r>
    <r>
      <rPr>
        <sz val="12"/>
        <color indexed="8"/>
        <rFont val="標楷體"/>
        <family val="4"/>
        <charset val="136"/>
      </rPr>
      <t>周大觀的故事</t>
    </r>
    <phoneticPr fontId="3" type="noConversion"/>
  </si>
  <si>
    <r>
      <rPr>
        <sz val="12"/>
        <color indexed="8"/>
        <rFont val="標楷體"/>
        <family val="4"/>
        <charset val="136"/>
      </rPr>
      <t>周大觀基金會</t>
    </r>
    <phoneticPr fontId="3" type="noConversion"/>
  </si>
  <si>
    <r>
      <rPr>
        <sz val="12"/>
        <color indexed="8"/>
        <rFont val="標楷體"/>
        <family val="4"/>
        <charset val="136"/>
      </rPr>
      <t>全方位職業生涯規劃多媒體系統</t>
    </r>
    <phoneticPr fontId="3" type="noConversion"/>
  </si>
  <si>
    <r>
      <rPr>
        <sz val="12"/>
        <color indexed="8"/>
        <rFont val="標楷體"/>
        <family val="4"/>
        <charset val="136"/>
      </rPr>
      <t>行政院勞委會職訓局</t>
    </r>
    <phoneticPr fontId="3" type="noConversion"/>
  </si>
  <si>
    <r>
      <t>92</t>
    </r>
    <r>
      <rPr>
        <sz val="12"/>
        <color indexed="8"/>
        <rFont val="標楷體"/>
        <family val="4"/>
        <charset val="136"/>
      </rPr>
      <t>贈</t>
    </r>
    <phoneticPr fontId="3" type="noConversion"/>
  </si>
  <si>
    <r>
      <rPr>
        <sz val="12"/>
        <color indexed="8"/>
        <rFont val="標楷體"/>
        <family val="4"/>
        <charset val="136"/>
      </rPr>
      <t>陶笛奇遇記</t>
    </r>
    <phoneticPr fontId="3" type="noConversion"/>
  </si>
  <si>
    <r>
      <rPr>
        <sz val="12"/>
        <color indexed="8"/>
        <rFont val="標楷體"/>
        <family val="4"/>
        <charset val="136"/>
      </rPr>
      <t>風潮</t>
    </r>
    <phoneticPr fontId="3" type="noConversion"/>
  </si>
  <si>
    <r>
      <rPr>
        <sz val="12"/>
        <color indexed="8"/>
        <rFont val="標楷體"/>
        <family val="4"/>
        <charset val="136"/>
      </rPr>
      <t>兩性平等教育</t>
    </r>
    <phoneticPr fontId="3" type="noConversion"/>
  </si>
  <si>
    <r>
      <rPr>
        <sz val="12"/>
        <color indexed="8"/>
        <rFont val="標楷體"/>
        <family val="4"/>
        <charset val="136"/>
      </rPr>
      <t>南投高商</t>
    </r>
    <phoneticPr fontId="3" type="noConversion"/>
  </si>
  <si>
    <r>
      <t>1/4</t>
    </r>
    <r>
      <rPr>
        <sz val="12"/>
        <color indexed="8"/>
        <rFont val="標楷體"/>
        <family val="4"/>
        <charset val="136"/>
      </rPr>
      <t>的戀情</t>
    </r>
    <phoneticPr fontId="3" type="noConversion"/>
  </si>
  <si>
    <r>
      <t>17</t>
    </r>
    <r>
      <rPr>
        <sz val="12"/>
        <color indexed="8"/>
        <rFont val="標楷體"/>
        <family val="4"/>
        <charset val="136"/>
      </rPr>
      <t>歲的冬天</t>
    </r>
    <r>
      <rPr>
        <sz val="12"/>
        <color indexed="8"/>
        <rFont val="Times New Roman"/>
        <family val="1"/>
      </rPr>
      <t>~</t>
    </r>
    <r>
      <rPr>
        <sz val="12"/>
        <color indexed="8"/>
        <rFont val="標楷體"/>
        <family val="4"/>
        <charset val="136"/>
      </rPr>
      <t>下一次的微笑</t>
    </r>
    <phoneticPr fontId="3" type="noConversion"/>
  </si>
  <si>
    <r>
      <rPr>
        <sz val="12"/>
        <color indexed="8"/>
        <rFont val="標楷體"/>
        <family val="4"/>
        <charset val="136"/>
      </rPr>
      <t>阿甘正傳</t>
    </r>
    <phoneticPr fontId="3" type="noConversion"/>
  </si>
  <si>
    <r>
      <rPr>
        <sz val="12"/>
        <color indexed="8"/>
        <rFont val="標楷體"/>
        <family val="4"/>
        <charset val="136"/>
      </rPr>
      <t>協和國際</t>
    </r>
    <phoneticPr fontId="3" type="noConversion"/>
  </si>
  <si>
    <r>
      <rPr>
        <sz val="12"/>
        <color indexed="8"/>
        <rFont val="標楷體"/>
        <family val="4"/>
        <charset val="136"/>
      </rPr>
      <t>為台灣築夢的人</t>
    </r>
    <phoneticPr fontId="3" type="noConversion"/>
  </si>
  <si>
    <r>
      <rPr>
        <sz val="12"/>
        <color indexed="8"/>
        <rFont val="標楷體"/>
        <family val="4"/>
        <charset val="136"/>
      </rPr>
      <t>天下</t>
    </r>
    <phoneticPr fontId="3" type="noConversion"/>
  </si>
  <si>
    <r>
      <rPr>
        <sz val="12"/>
        <color indexed="8"/>
        <rFont val="標楷體"/>
        <family val="4"/>
        <charset val="136"/>
      </rPr>
      <t>衝鋒陷陣</t>
    </r>
    <phoneticPr fontId="3" type="noConversion"/>
  </si>
  <si>
    <r>
      <rPr>
        <sz val="12"/>
        <color indexed="8"/>
        <rFont val="標楷體"/>
        <family val="4"/>
        <charset val="136"/>
      </rPr>
      <t>歌倫比亞</t>
    </r>
    <phoneticPr fontId="3" type="noConversion"/>
  </si>
  <si>
    <r>
      <t>92.04</t>
    </r>
    <r>
      <rPr>
        <sz val="12"/>
        <color indexed="8"/>
        <rFont val="標楷體"/>
        <family val="4"/>
        <charset val="136"/>
      </rPr>
      <t>陳浮容贈</t>
    </r>
    <phoneticPr fontId="3" type="noConversion"/>
  </si>
  <si>
    <r>
      <rPr>
        <sz val="12"/>
        <color indexed="8"/>
        <rFont val="標楷體"/>
        <family val="4"/>
        <charset val="136"/>
      </rPr>
      <t>兩性平等教育宣導影片</t>
    </r>
    <r>
      <rPr>
        <sz val="12"/>
        <color indexed="8"/>
        <rFont val="Times New Roman"/>
        <family val="1"/>
      </rPr>
      <t>--</t>
    </r>
    <r>
      <rPr>
        <sz val="12"/>
        <color indexed="8"/>
        <rFont val="標楷體"/>
        <family val="4"/>
        <charset val="136"/>
      </rPr>
      <t>性別無國界</t>
    </r>
    <phoneticPr fontId="3" type="noConversion"/>
  </si>
  <si>
    <r>
      <rPr>
        <sz val="12"/>
        <color indexed="8"/>
        <rFont val="標楷體"/>
        <family val="4"/>
        <charset val="136"/>
      </rPr>
      <t>啟英高中</t>
    </r>
    <phoneticPr fontId="3" type="noConversion"/>
  </si>
  <si>
    <r>
      <rPr>
        <sz val="12"/>
        <color indexed="8"/>
        <rFont val="標楷體"/>
        <family val="4"/>
        <charset val="136"/>
      </rPr>
      <t>用腳飛翔的女孩</t>
    </r>
    <r>
      <rPr>
        <sz val="12"/>
        <color indexed="8"/>
        <rFont val="Times New Roman"/>
        <family val="1"/>
      </rPr>
      <t xml:space="preserve">   </t>
    </r>
    <r>
      <rPr>
        <sz val="12"/>
        <color indexed="8"/>
        <rFont val="標楷體"/>
        <family val="4"/>
        <charset val="136"/>
      </rPr>
      <t>蓮娜瑪麗亞寫真</t>
    </r>
    <phoneticPr fontId="3" type="noConversion"/>
  </si>
  <si>
    <r>
      <rPr>
        <sz val="12"/>
        <color indexed="8"/>
        <rFont val="標楷體"/>
        <family val="4"/>
        <charset val="136"/>
      </rPr>
      <t>向憂鬱</t>
    </r>
    <r>
      <rPr>
        <sz val="12"/>
        <color indexed="8"/>
        <rFont val="Times New Roman"/>
        <family val="1"/>
      </rPr>
      <t>Say Hello</t>
    </r>
    <phoneticPr fontId="3" type="noConversion"/>
  </si>
  <si>
    <r>
      <rPr>
        <sz val="12"/>
        <color indexed="8"/>
        <rFont val="標楷體"/>
        <family val="4"/>
        <charset val="136"/>
      </rPr>
      <t>中華大乘佛學會</t>
    </r>
    <phoneticPr fontId="3" type="noConversion"/>
  </si>
  <si>
    <r>
      <rPr>
        <sz val="12"/>
        <color indexed="8"/>
        <rFont val="標楷體"/>
        <family val="4"/>
        <charset val="136"/>
      </rPr>
      <t>蜜蜜甜心派Ⅱ</t>
    </r>
    <phoneticPr fontId="3" type="noConversion"/>
  </si>
  <si>
    <r>
      <rPr>
        <sz val="12"/>
        <color indexed="8"/>
        <rFont val="標楷體"/>
        <family val="4"/>
        <charset val="136"/>
      </rPr>
      <t>美麗境界</t>
    </r>
    <phoneticPr fontId="3" type="noConversion"/>
  </si>
  <si>
    <r>
      <rPr>
        <sz val="12"/>
        <color indexed="8"/>
        <rFont val="標楷體"/>
        <family val="4"/>
        <charset val="136"/>
      </rPr>
      <t>小海迷網記</t>
    </r>
    <phoneticPr fontId="3" type="noConversion"/>
  </si>
  <si>
    <r>
      <rPr>
        <sz val="12"/>
        <color indexed="8"/>
        <rFont val="標楷體"/>
        <family val="4"/>
        <charset val="136"/>
      </rPr>
      <t>山上的家</t>
    </r>
    <phoneticPr fontId="3" type="noConversion"/>
  </si>
  <si>
    <r>
      <rPr>
        <sz val="12"/>
        <color indexed="8"/>
        <rFont val="標楷體"/>
        <family val="4"/>
        <charset val="136"/>
      </rPr>
      <t>內政部家暴防治委員會</t>
    </r>
    <phoneticPr fontId="3" type="noConversion"/>
  </si>
  <si>
    <r>
      <t>93.08</t>
    </r>
    <r>
      <rPr>
        <sz val="12"/>
        <color indexed="8"/>
        <rFont val="標楷體"/>
        <family val="4"/>
        <charset val="136"/>
      </rPr>
      <t>贈</t>
    </r>
    <phoneticPr fontId="3" type="noConversion"/>
  </si>
  <si>
    <r>
      <rPr>
        <sz val="12"/>
        <color indexed="8"/>
        <rFont val="標楷體"/>
        <family val="4"/>
        <charset val="136"/>
      </rPr>
      <t>翱翔職場</t>
    </r>
    <r>
      <rPr>
        <sz val="12"/>
        <color indexed="8"/>
        <rFont val="Times New Roman"/>
        <family val="1"/>
      </rPr>
      <t>~</t>
    </r>
    <r>
      <rPr>
        <sz val="12"/>
        <color indexed="8"/>
        <rFont val="標楷體"/>
        <family val="4"/>
        <charset val="136"/>
      </rPr>
      <t>尋找生涯貴人</t>
    </r>
    <phoneticPr fontId="3" type="noConversion"/>
  </si>
  <si>
    <r>
      <rPr>
        <sz val="12"/>
        <color indexed="8"/>
        <rFont val="標楷體"/>
        <family val="4"/>
        <charset val="136"/>
      </rPr>
      <t>東雲企業公司</t>
    </r>
    <phoneticPr fontId="3" type="noConversion"/>
  </si>
  <si>
    <r>
      <rPr>
        <sz val="12"/>
        <color indexed="8"/>
        <rFont val="標楷體"/>
        <family val="4"/>
        <charset val="136"/>
      </rPr>
      <t>美麗人生</t>
    </r>
    <phoneticPr fontId="3" type="noConversion"/>
  </si>
  <si>
    <r>
      <rPr>
        <sz val="12"/>
        <color indexed="8"/>
        <rFont val="標楷體"/>
        <family val="4"/>
        <charset val="136"/>
      </rPr>
      <t>學者公司</t>
    </r>
    <phoneticPr fontId="3" type="noConversion"/>
  </si>
  <si>
    <r>
      <t>93.08</t>
    </r>
    <r>
      <rPr>
        <sz val="12"/>
        <color indexed="8"/>
        <rFont val="標楷體"/>
        <family val="4"/>
        <charset val="136"/>
      </rPr>
      <t>王喬真贈</t>
    </r>
    <phoneticPr fontId="3" type="noConversion"/>
  </si>
  <si>
    <r>
      <rPr>
        <sz val="12"/>
        <color indexed="8"/>
        <rFont val="標楷體"/>
        <family val="4"/>
        <charset val="136"/>
      </rPr>
      <t>心靈捕手</t>
    </r>
    <phoneticPr fontId="3" type="noConversion"/>
  </si>
  <si>
    <r>
      <rPr>
        <sz val="12"/>
        <color indexed="8"/>
        <rFont val="標楷體"/>
        <family val="4"/>
        <charset val="136"/>
      </rPr>
      <t>勇士公司</t>
    </r>
    <phoneticPr fontId="3" type="noConversion"/>
  </si>
  <si>
    <r>
      <rPr>
        <sz val="12"/>
        <color indexed="8"/>
        <rFont val="標楷體"/>
        <family val="4"/>
        <charset val="136"/>
      </rPr>
      <t>醉馬時刻</t>
    </r>
    <phoneticPr fontId="3" type="noConversion"/>
  </si>
  <si>
    <r>
      <rPr>
        <sz val="12"/>
        <color indexed="8"/>
        <rFont val="標楷體"/>
        <family val="4"/>
        <charset val="136"/>
      </rPr>
      <t>優士公司</t>
    </r>
    <phoneticPr fontId="3" type="noConversion"/>
  </si>
  <si>
    <r>
      <rPr>
        <sz val="12"/>
        <color indexed="8"/>
        <rFont val="標楷體"/>
        <family val="4"/>
        <charset val="136"/>
      </rPr>
      <t>天堂的孩子</t>
    </r>
    <phoneticPr fontId="3" type="noConversion"/>
  </si>
  <si>
    <r>
      <rPr>
        <sz val="12"/>
        <color indexed="8"/>
        <rFont val="標楷體"/>
        <family val="4"/>
        <charset val="136"/>
      </rPr>
      <t>扭轉奇蹟</t>
    </r>
    <phoneticPr fontId="3" type="noConversion"/>
  </si>
  <si>
    <r>
      <rPr>
        <sz val="12"/>
        <color indexed="8"/>
        <rFont val="標楷體"/>
        <family val="4"/>
        <charset val="136"/>
      </rPr>
      <t>喜馬拉雅</t>
    </r>
    <phoneticPr fontId="3" type="noConversion"/>
  </si>
  <si>
    <r>
      <rPr>
        <sz val="12"/>
        <color indexed="8"/>
        <rFont val="標楷體"/>
        <family val="4"/>
        <charset val="136"/>
      </rPr>
      <t>楚門的世界</t>
    </r>
    <phoneticPr fontId="3" type="noConversion"/>
  </si>
  <si>
    <r>
      <rPr>
        <sz val="12"/>
        <color indexed="8"/>
        <rFont val="標楷體"/>
        <family val="4"/>
        <charset val="136"/>
      </rPr>
      <t>協和</t>
    </r>
    <phoneticPr fontId="3" type="noConversion"/>
  </si>
  <si>
    <r>
      <rPr>
        <sz val="12"/>
        <color indexed="8"/>
        <rFont val="標楷體"/>
        <family val="4"/>
        <charset val="136"/>
      </rPr>
      <t>新天堂樂園</t>
    </r>
    <phoneticPr fontId="3" type="noConversion"/>
  </si>
  <si>
    <r>
      <rPr>
        <sz val="12"/>
        <color indexed="8"/>
        <rFont val="標楷體"/>
        <family val="4"/>
        <charset val="136"/>
      </rPr>
      <t>生之慾</t>
    </r>
    <r>
      <rPr>
        <sz val="12"/>
        <color indexed="8"/>
        <rFont val="Times New Roman"/>
        <family val="1"/>
      </rPr>
      <t xml:space="preserve"> </t>
    </r>
    <phoneticPr fontId="3" type="noConversion"/>
  </si>
  <si>
    <r>
      <rPr>
        <sz val="12"/>
        <color indexed="8"/>
        <rFont val="標楷體"/>
        <family val="4"/>
        <charset val="136"/>
      </rPr>
      <t>宇宙公司</t>
    </r>
    <phoneticPr fontId="3" type="noConversion"/>
  </si>
  <si>
    <r>
      <rPr>
        <sz val="12"/>
        <color indexed="8"/>
        <rFont val="標楷體"/>
        <family val="4"/>
        <charset val="136"/>
      </rPr>
      <t>霜淇淋的滋味</t>
    </r>
    <phoneticPr fontId="3" type="noConversion"/>
  </si>
  <si>
    <r>
      <rPr>
        <sz val="12"/>
        <color indexed="8"/>
        <rFont val="標楷體"/>
        <family val="4"/>
        <charset val="136"/>
      </rPr>
      <t>勵馨基金會</t>
    </r>
    <phoneticPr fontId="3" type="noConversion"/>
  </si>
  <si>
    <r>
      <rPr>
        <sz val="12"/>
        <color indexed="8"/>
        <rFont val="標楷體"/>
        <family val="4"/>
        <charset val="136"/>
      </rPr>
      <t>灼熱的生命</t>
    </r>
    <r>
      <rPr>
        <sz val="12"/>
        <color indexed="8"/>
        <rFont val="Times New Roman"/>
        <family val="1"/>
      </rPr>
      <t>~</t>
    </r>
    <r>
      <rPr>
        <sz val="12"/>
        <color indexed="8"/>
        <rFont val="標楷體"/>
        <family val="4"/>
        <charset val="136"/>
      </rPr>
      <t>薛岳演唱會</t>
    </r>
    <phoneticPr fontId="3" type="noConversion"/>
  </si>
  <si>
    <r>
      <rPr>
        <sz val="12"/>
        <color indexed="8"/>
        <rFont val="標楷體"/>
        <family val="4"/>
        <charset val="136"/>
      </rPr>
      <t>新老師上課了</t>
    </r>
    <r>
      <rPr>
        <sz val="12"/>
        <color indexed="8"/>
        <rFont val="Times New Roman"/>
        <family val="1"/>
      </rPr>
      <t>(</t>
    </r>
    <r>
      <rPr>
        <sz val="12"/>
        <color indexed="8"/>
        <rFont val="標楷體"/>
        <family val="4"/>
        <charset val="136"/>
      </rPr>
      <t>第</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</si>
  <si>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哆基朴的天空</t>
    </r>
    <phoneticPr fontId="3" type="noConversion"/>
  </si>
  <si>
    <r>
      <t>93.12</t>
    </r>
    <r>
      <rPr>
        <sz val="12"/>
        <color indexed="8"/>
        <rFont val="標楷體"/>
        <family val="4"/>
        <charset val="136"/>
      </rPr>
      <t>贈</t>
    </r>
    <phoneticPr fontId="3" type="noConversion"/>
  </si>
  <si>
    <r>
      <rPr>
        <sz val="12"/>
        <color indexed="8"/>
        <rFont val="標楷體"/>
        <family val="4"/>
        <charset val="136"/>
      </rPr>
      <t>與時間競賽的人</t>
    </r>
    <r>
      <rPr>
        <sz val="12"/>
        <color indexed="8"/>
        <rFont val="Times New Roman"/>
        <family val="1"/>
      </rPr>
      <t>~</t>
    </r>
    <r>
      <rPr>
        <sz val="12"/>
        <color indexed="8"/>
        <rFont val="標楷體"/>
        <family val="4"/>
        <charset val="136"/>
      </rPr>
      <t>俊翰的故事</t>
    </r>
    <phoneticPr fontId="3" type="noConversion"/>
  </si>
  <si>
    <r>
      <rPr>
        <sz val="12"/>
        <color indexed="8"/>
        <rFont val="標楷體"/>
        <family val="4"/>
        <charset val="136"/>
      </rPr>
      <t>國立暨台灣省私立高級職業學校中投彰雲區</t>
    </r>
    <r>
      <rPr>
        <sz val="12"/>
        <color indexed="8"/>
        <rFont val="Times New Roman"/>
        <family val="1"/>
      </rPr>
      <t>93</t>
    </r>
    <r>
      <rPr>
        <sz val="12"/>
        <color indexed="8"/>
        <rFont val="標楷體"/>
        <family val="4"/>
        <charset val="136"/>
      </rPr>
      <t>年技職新課程研習會</t>
    </r>
    <phoneticPr fontId="3" type="noConversion"/>
  </si>
  <si>
    <r>
      <rPr>
        <sz val="12"/>
        <color indexed="8"/>
        <rFont val="標楷體"/>
        <family val="4"/>
        <charset val="136"/>
      </rPr>
      <t>國立台中啟明學校</t>
    </r>
    <phoneticPr fontId="3" type="noConversion"/>
  </si>
  <si>
    <r>
      <rPr>
        <sz val="12"/>
        <color indexed="8"/>
        <rFont val="標楷體"/>
        <family val="4"/>
        <charset val="136"/>
      </rPr>
      <t>國家地理頻道</t>
    </r>
    <phoneticPr fontId="3" type="noConversion"/>
  </si>
  <si>
    <r>
      <rPr>
        <sz val="12"/>
        <color indexed="8"/>
        <rFont val="標楷體"/>
        <family val="4"/>
        <charset val="136"/>
      </rPr>
      <t>大雨大雨一直下</t>
    </r>
    <phoneticPr fontId="3" type="noConversion"/>
  </si>
  <si>
    <r>
      <rPr>
        <sz val="12"/>
        <color indexed="8"/>
        <rFont val="標楷體"/>
        <family val="4"/>
        <charset val="136"/>
      </rPr>
      <t>輝洪公司</t>
    </r>
    <phoneticPr fontId="3" type="noConversion"/>
  </si>
  <si>
    <r>
      <rPr>
        <sz val="12"/>
        <color indexed="8"/>
        <rFont val="標楷體"/>
        <family val="4"/>
        <charset val="136"/>
      </rPr>
      <t>黑暗中追夢</t>
    </r>
    <phoneticPr fontId="3" type="noConversion"/>
  </si>
  <si>
    <r>
      <rPr>
        <sz val="12"/>
        <color indexed="8"/>
        <rFont val="標楷體"/>
        <family val="4"/>
        <charset val="136"/>
      </rPr>
      <t>惠明學校</t>
    </r>
    <phoneticPr fontId="3" type="noConversion"/>
  </si>
  <si>
    <r>
      <rPr>
        <sz val="12"/>
        <color indexed="8"/>
        <rFont val="標楷體"/>
        <family val="4"/>
        <charset val="136"/>
      </rPr>
      <t>鹿橋</t>
    </r>
    <phoneticPr fontId="3" type="noConversion"/>
  </si>
  <si>
    <r>
      <t>94.10</t>
    </r>
    <r>
      <rPr>
        <sz val="12"/>
        <color indexed="8"/>
        <rFont val="標楷體"/>
        <family val="4"/>
        <charset val="136"/>
      </rPr>
      <t>贈</t>
    </r>
    <phoneticPr fontId="3" type="noConversion"/>
  </si>
  <si>
    <r>
      <t>94</t>
    </r>
    <r>
      <rPr>
        <sz val="12"/>
        <color indexed="8"/>
        <rFont val="標楷體"/>
        <family val="4"/>
        <charset val="136"/>
      </rPr>
      <t>年度性別平等成果彙編</t>
    </r>
    <phoneticPr fontId="3" type="noConversion"/>
  </si>
  <si>
    <r>
      <t>94</t>
    </r>
    <r>
      <rPr>
        <sz val="12"/>
        <color indexed="8"/>
        <rFont val="標楷體"/>
        <family val="4"/>
        <charset val="136"/>
      </rPr>
      <t>年度性別平等</t>
    </r>
    <r>
      <rPr>
        <sz val="12"/>
        <color indexed="8"/>
        <rFont val="Times New Roman"/>
        <family val="1"/>
      </rPr>
      <t>(Gender Equity)</t>
    </r>
    <phoneticPr fontId="3" type="noConversion"/>
  </si>
  <si>
    <r>
      <rPr>
        <sz val="12"/>
        <color indexed="8"/>
        <rFont val="標楷體"/>
        <family val="4"/>
        <charset val="136"/>
      </rPr>
      <t>長庚大學</t>
    </r>
    <phoneticPr fontId="3" type="noConversion"/>
  </si>
  <si>
    <r>
      <rPr>
        <sz val="12"/>
        <color indexed="8"/>
        <rFont val="標楷體"/>
        <family val="4"/>
        <charset val="136"/>
      </rPr>
      <t>健康派</t>
    </r>
    <r>
      <rPr>
        <sz val="12"/>
        <color indexed="8"/>
        <rFont val="Times New Roman"/>
        <family val="1"/>
      </rPr>
      <t>17~20</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</si>
  <si>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21~24</t>
    </r>
    <r>
      <rPr>
        <sz val="12"/>
        <color indexed="8"/>
        <rFont val="標楷體"/>
        <family val="4"/>
        <charset val="136"/>
      </rPr>
      <t>集</t>
    </r>
    <phoneticPr fontId="3" type="noConversion"/>
  </si>
  <si>
    <r>
      <t>95.02</t>
    </r>
    <r>
      <rPr>
        <sz val="12"/>
        <color indexed="8"/>
        <rFont val="標楷體"/>
        <family val="4"/>
        <charset val="136"/>
      </rPr>
      <t>贈</t>
    </r>
    <phoneticPr fontId="3" type="noConversion"/>
  </si>
  <si>
    <r>
      <t>95.08</t>
    </r>
    <r>
      <rPr>
        <sz val="12"/>
        <color indexed="8"/>
        <rFont val="標楷體"/>
        <family val="4"/>
        <charset val="136"/>
      </rPr>
      <t>贈</t>
    </r>
    <r>
      <rPr>
        <sz val="10"/>
        <rFont val="新細明體"/>
        <family val="1"/>
        <charset val="136"/>
      </rPr>
      <t/>
    </r>
    <phoneticPr fontId="3" type="noConversion"/>
  </si>
  <si>
    <r>
      <t>95.12</t>
    </r>
    <r>
      <rPr>
        <sz val="12"/>
        <color indexed="8"/>
        <rFont val="標楷體"/>
        <family val="4"/>
        <charset val="136"/>
      </rPr>
      <t>贈</t>
    </r>
    <phoneticPr fontId="3" type="noConversion"/>
  </si>
  <si>
    <r>
      <t>95</t>
    </r>
    <r>
      <rPr>
        <sz val="12"/>
        <color indexed="8"/>
        <rFont val="標楷體"/>
        <family val="4"/>
        <charset val="136"/>
      </rPr>
      <t>年度生命教育成果彙編</t>
    </r>
    <phoneticPr fontId="3" type="noConversion"/>
  </si>
  <si>
    <r>
      <t>95</t>
    </r>
    <r>
      <rPr>
        <sz val="12"/>
        <color indexed="8"/>
        <rFont val="標楷體"/>
        <family val="4"/>
        <charset val="136"/>
      </rPr>
      <t>年度性別平等成果彙編</t>
    </r>
    <phoneticPr fontId="3" type="noConversion"/>
  </si>
  <si>
    <r>
      <rPr>
        <sz val="12"/>
        <color indexed="8"/>
        <rFont val="標楷體"/>
        <family val="4"/>
        <charset val="136"/>
      </rPr>
      <t>大象男孩與機器女孩</t>
    </r>
    <phoneticPr fontId="3" type="noConversion"/>
  </si>
  <si>
    <r>
      <rPr>
        <sz val="12"/>
        <color indexed="8"/>
        <rFont val="標楷體"/>
        <family val="4"/>
        <charset val="136"/>
      </rPr>
      <t>練習曲</t>
    </r>
    <r>
      <rPr>
        <sz val="12"/>
        <color indexed="8"/>
        <rFont val="Times New Roman"/>
        <family val="1"/>
      </rPr>
      <t xml:space="preserve"> -</t>
    </r>
    <r>
      <rPr>
        <sz val="12"/>
        <color indexed="8"/>
        <rFont val="標楷體"/>
        <family val="4"/>
        <charset val="136"/>
      </rPr>
      <t>單車環島日誌</t>
    </r>
    <phoneticPr fontId="3" type="noConversion"/>
  </si>
  <si>
    <r>
      <t>96.10</t>
    </r>
    <r>
      <rPr>
        <sz val="12"/>
        <color indexed="8"/>
        <rFont val="標楷體"/>
        <family val="4"/>
        <charset val="136"/>
      </rPr>
      <t>贈</t>
    </r>
    <phoneticPr fontId="3" type="noConversion"/>
  </si>
  <si>
    <r>
      <rPr>
        <sz val="12"/>
        <color indexed="8"/>
        <rFont val="標楷體"/>
        <family val="4"/>
        <charset val="136"/>
      </rPr>
      <t>停格的刹那</t>
    </r>
    <phoneticPr fontId="3" type="noConversion"/>
  </si>
  <si>
    <r>
      <rPr>
        <sz val="12"/>
        <color indexed="8"/>
        <rFont val="標楷體"/>
        <family val="4"/>
        <charset val="136"/>
      </rPr>
      <t>張小燕</t>
    </r>
    <phoneticPr fontId="3" type="noConversion"/>
  </si>
  <si>
    <r>
      <rPr>
        <sz val="12"/>
        <color indexed="8"/>
        <rFont val="標楷體"/>
        <family val="4"/>
        <charset val="136"/>
      </rPr>
      <t>元氣地球人必修的</t>
    </r>
    <r>
      <rPr>
        <sz val="12"/>
        <color indexed="8"/>
        <rFont val="Times New Roman"/>
        <family val="1"/>
      </rPr>
      <t>12</t>
    </r>
    <r>
      <rPr>
        <sz val="12"/>
        <color indexed="8"/>
        <rFont val="標楷體"/>
        <family val="4"/>
        <charset val="136"/>
      </rPr>
      <t>健康學分</t>
    </r>
    <phoneticPr fontId="3" type="noConversion"/>
  </si>
  <si>
    <r>
      <rPr>
        <sz val="12"/>
        <color indexed="8"/>
        <rFont val="標楷體"/>
        <family val="4"/>
        <charset val="136"/>
      </rPr>
      <t>健康</t>
    </r>
    <r>
      <rPr>
        <sz val="12"/>
        <color indexed="8"/>
        <rFont val="Times New Roman"/>
        <family val="1"/>
      </rPr>
      <t>SPA</t>
    </r>
    <r>
      <rPr>
        <sz val="12"/>
        <color indexed="8"/>
        <rFont val="標楷體"/>
        <family val="4"/>
        <charset val="136"/>
      </rPr>
      <t>減壓音樂</t>
    </r>
    <r>
      <rPr>
        <sz val="12"/>
        <color indexed="8"/>
        <rFont val="Times New Roman"/>
        <family val="1"/>
      </rPr>
      <t>B</t>
    </r>
    <r>
      <rPr>
        <sz val="12"/>
        <color indexed="8"/>
        <rFont val="標楷體"/>
        <family val="4"/>
        <charset val="136"/>
      </rPr>
      <t>計畫</t>
    </r>
    <phoneticPr fontId="3" type="noConversion"/>
  </si>
  <si>
    <r>
      <rPr>
        <sz val="12"/>
        <color indexed="8"/>
        <rFont val="標楷體"/>
        <family val="4"/>
        <charset val="136"/>
      </rPr>
      <t>新世紀領導人才培育營第六期成果專輯</t>
    </r>
    <phoneticPr fontId="3" type="noConversion"/>
  </si>
  <si>
    <r>
      <rPr>
        <sz val="12"/>
        <color indexed="8"/>
        <rFont val="標楷體"/>
        <family val="4"/>
        <charset val="136"/>
      </rPr>
      <t>儲備大未來</t>
    </r>
    <r>
      <rPr>
        <sz val="12"/>
        <color indexed="8"/>
        <rFont val="Times New Roman"/>
        <family val="1"/>
      </rPr>
      <t>-</t>
    </r>
    <r>
      <rPr>
        <sz val="12"/>
        <color indexed="8"/>
        <rFont val="標楷體"/>
        <family val="4"/>
        <charset val="136"/>
      </rPr>
      <t>青少年理財須知</t>
    </r>
    <phoneticPr fontId="3" type="noConversion"/>
  </si>
  <si>
    <r>
      <rPr>
        <sz val="12"/>
        <color indexed="8"/>
        <rFont val="標楷體"/>
        <family val="4"/>
        <charset val="136"/>
      </rPr>
      <t>三國志</t>
    </r>
    <phoneticPr fontId="3" type="noConversion"/>
  </si>
  <si>
    <r>
      <rPr>
        <sz val="12"/>
        <color indexed="8"/>
        <rFont val="標楷體"/>
        <family val="4"/>
        <charset val="136"/>
      </rPr>
      <t>六朝怪談</t>
    </r>
    <phoneticPr fontId="3" type="noConversion"/>
  </si>
  <si>
    <r>
      <rPr>
        <sz val="12"/>
        <color indexed="8"/>
        <rFont val="標楷體"/>
        <family val="4"/>
        <charset val="136"/>
      </rPr>
      <t>六祖壇經</t>
    </r>
    <phoneticPr fontId="3" type="noConversion"/>
  </si>
  <si>
    <r>
      <rPr>
        <sz val="12"/>
        <color indexed="8"/>
        <rFont val="標楷體"/>
        <family val="4"/>
        <charset val="136"/>
      </rPr>
      <t>菜根譚</t>
    </r>
    <phoneticPr fontId="3" type="noConversion"/>
  </si>
  <si>
    <r>
      <rPr>
        <sz val="12"/>
        <color indexed="8"/>
        <rFont val="標楷體"/>
        <family val="4"/>
        <charset val="136"/>
      </rPr>
      <t>禪說</t>
    </r>
    <phoneticPr fontId="3" type="noConversion"/>
  </si>
  <si>
    <r>
      <rPr>
        <sz val="12"/>
        <color indexed="8"/>
        <rFont val="標楷體"/>
        <family val="4"/>
        <charset val="136"/>
      </rPr>
      <t>老子說</t>
    </r>
    <phoneticPr fontId="3" type="noConversion"/>
  </si>
  <si>
    <r>
      <rPr>
        <sz val="12"/>
        <color indexed="8"/>
        <rFont val="標楷體"/>
        <family val="4"/>
        <charset val="136"/>
      </rPr>
      <t>百科衛星頻道</t>
    </r>
    <phoneticPr fontId="3" type="noConversion"/>
  </si>
  <si>
    <r>
      <rPr>
        <sz val="12"/>
        <color indexed="8"/>
        <rFont val="標楷體"/>
        <family val="4"/>
        <charset val="136"/>
      </rPr>
      <t>諮商與特教實務</t>
    </r>
    <r>
      <rPr>
        <sz val="12"/>
        <color indexed="8"/>
        <rFont val="Times New Roman"/>
        <family val="1"/>
      </rPr>
      <t>(</t>
    </r>
    <r>
      <rPr>
        <sz val="12"/>
        <color indexed="8"/>
        <rFont val="標楷體"/>
        <family val="4"/>
        <charset val="136"/>
      </rPr>
      <t>三</t>
    </r>
    <r>
      <rPr>
        <sz val="12"/>
        <color indexed="8"/>
        <rFont val="Times New Roman"/>
        <family val="1"/>
      </rPr>
      <t>)1-10</t>
    </r>
    <r>
      <rPr>
        <sz val="12"/>
        <color indexed="8"/>
        <rFont val="標楷體"/>
        <family val="4"/>
        <charset val="136"/>
      </rPr>
      <t>集</t>
    </r>
    <phoneticPr fontId="3" type="noConversion"/>
  </si>
  <si>
    <r>
      <rPr>
        <sz val="12"/>
        <color indexed="8"/>
        <rFont val="標楷體"/>
        <family val="4"/>
        <charset val="136"/>
      </rPr>
      <t>傾聽與陪伴</t>
    </r>
    <phoneticPr fontId="3" type="noConversion"/>
  </si>
  <si>
    <r>
      <rPr>
        <sz val="12"/>
        <color indexed="8"/>
        <rFont val="標楷體"/>
        <family val="4"/>
        <charset val="136"/>
      </rPr>
      <t>教育部生命教育學習網</t>
    </r>
    <phoneticPr fontId="3" type="noConversion"/>
  </si>
  <si>
    <r>
      <rPr>
        <sz val="12"/>
        <color indexed="8"/>
        <rFont val="標楷體"/>
        <family val="4"/>
        <charset val="136"/>
      </rPr>
      <t>性別平等教育影片</t>
    </r>
    <phoneticPr fontId="3" type="noConversion"/>
  </si>
  <si>
    <r>
      <rPr>
        <sz val="12"/>
        <color indexed="8"/>
        <rFont val="標楷體"/>
        <family val="4"/>
        <charset val="136"/>
      </rPr>
      <t>國立教育資料館</t>
    </r>
    <phoneticPr fontId="3" type="noConversion"/>
  </si>
  <si>
    <r>
      <t>97.01</t>
    </r>
    <r>
      <rPr>
        <sz val="12"/>
        <color indexed="8"/>
        <rFont val="標楷體"/>
        <family val="4"/>
        <charset val="136"/>
      </rPr>
      <t>贈</t>
    </r>
    <phoneticPr fontId="3" type="noConversion"/>
  </si>
  <si>
    <r>
      <rPr>
        <sz val="12"/>
        <color indexed="8"/>
        <rFont val="標楷體"/>
        <family val="4"/>
        <charset val="136"/>
      </rPr>
      <t>遺失的微笑</t>
    </r>
    <phoneticPr fontId="3" type="noConversion"/>
  </si>
  <si>
    <r>
      <rPr>
        <sz val="12"/>
        <color indexed="8"/>
        <rFont val="標楷體"/>
        <family val="4"/>
        <charset val="136"/>
      </rPr>
      <t>內政部</t>
    </r>
    <phoneticPr fontId="3" type="noConversion"/>
  </si>
  <si>
    <r>
      <t>97.03</t>
    </r>
    <r>
      <rPr>
        <sz val="12"/>
        <color indexed="8"/>
        <rFont val="標楷體"/>
        <family val="4"/>
        <charset val="136"/>
      </rPr>
      <t>贈</t>
    </r>
    <phoneticPr fontId="3" type="noConversion"/>
  </si>
  <si>
    <r>
      <rPr>
        <sz val="12"/>
        <color indexed="8"/>
        <rFont val="標楷體"/>
        <family val="4"/>
        <charset val="136"/>
      </rPr>
      <t>誰怕性騷擾</t>
    </r>
    <r>
      <rPr>
        <sz val="12"/>
        <color indexed="8"/>
        <rFont val="Times New Roman"/>
        <family val="1"/>
      </rPr>
      <t>~</t>
    </r>
    <r>
      <rPr>
        <sz val="12"/>
        <color indexed="8"/>
        <rFont val="標楷體"/>
        <family val="4"/>
        <charset val="136"/>
      </rPr>
      <t>民眾篇、僱主篇</t>
    </r>
    <phoneticPr fontId="3" type="noConversion"/>
  </si>
  <si>
    <r>
      <rPr>
        <sz val="12"/>
        <color indexed="8"/>
        <rFont val="標楷體"/>
        <family val="4"/>
        <charset val="136"/>
      </rPr>
      <t>激創多媒體公司</t>
    </r>
    <phoneticPr fontId="3" type="noConversion"/>
  </si>
  <si>
    <r>
      <rPr>
        <sz val="12"/>
        <color indexed="8"/>
        <rFont val="標楷體"/>
        <family val="4"/>
        <charset val="136"/>
      </rPr>
      <t>不願面對的真相</t>
    </r>
    <phoneticPr fontId="3" type="noConversion"/>
  </si>
  <si>
    <r>
      <rPr>
        <sz val="12"/>
        <color indexed="8"/>
        <rFont val="標楷體"/>
        <family val="4"/>
        <charset val="136"/>
      </rPr>
      <t>影傑公司</t>
    </r>
    <phoneticPr fontId="3" type="noConversion"/>
  </si>
  <si>
    <r>
      <t>97.04</t>
    </r>
    <r>
      <rPr>
        <sz val="12"/>
        <color indexed="8"/>
        <rFont val="標楷體"/>
        <family val="4"/>
        <charset val="136"/>
      </rPr>
      <t>贈</t>
    </r>
    <phoneticPr fontId="3" type="noConversion"/>
  </si>
  <si>
    <r>
      <rPr>
        <sz val="12"/>
        <color indexed="8"/>
        <rFont val="標楷體"/>
        <family val="4"/>
        <charset val="136"/>
      </rPr>
      <t>希望之光：征服聖母峰</t>
    </r>
    <phoneticPr fontId="3" type="noConversion"/>
  </si>
  <si>
    <r>
      <t>97.06</t>
    </r>
    <r>
      <rPr>
        <sz val="12"/>
        <color indexed="8"/>
        <rFont val="標楷體"/>
        <family val="4"/>
        <charset val="136"/>
      </rPr>
      <t>贈</t>
    </r>
    <phoneticPr fontId="3" type="noConversion"/>
  </si>
  <si>
    <r>
      <rPr>
        <sz val="12"/>
        <color indexed="8"/>
        <rFont val="標楷體"/>
        <family val="4"/>
        <charset val="136"/>
      </rPr>
      <t>彩虹人生</t>
    </r>
    <phoneticPr fontId="3" type="noConversion"/>
  </si>
  <si>
    <r>
      <rPr>
        <sz val="12"/>
        <color indexed="8"/>
        <rFont val="標楷體"/>
        <family val="4"/>
        <charset val="136"/>
      </rPr>
      <t>美麗少年工作室</t>
    </r>
    <phoneticPr fontId="3" type="noConversion"/>
  </si>
  <si>
    <r>
      <rPr>
        <sz val="12"/>
        <color indexed="8"/>
        <rFont val="標楷體"/>
        <family val="4"/>
        <charset val="136"/>
      </rPr>
      <t>雲林二監</t>
    </r>
    <phoneticPr fontId="3" type="noConversion"/>
  </si>
  <si>
    <r>
      <t>97.08</t>
    </r>
    <r>
      <rPr>
        <sz val="12"/>
        <color indexed="8"/>
        <rFont val="標楷體"/>
        <family val="4"/>
        <charset val="136"/>
      </rPr>
      <t>贈</t>
    </r>
    <phoneticPr fontId="3" type="noConversion"/>
  </si>
  <si>
    <r>
      <rPr>
        <sz val="12"/>
        <color indexed="8"/>
        <rFont val="標楷體"/>
        <family val="4"/>
        <charset val="136"/>
      </rPr>
      <t>茉莉人生</t>
    </r>
    <phoneticPr fontId="3" type="noConversion"/>
  </si>
  <si>
    <r>
      <rPr>
        <sz val="12"/>
        <color indexed="8"/>
        <rFont val="標楷體"/>
        <family val="4"/>
        <charset val="136"/>
      </rPr>
      <t>原子印象公司</t>
    </r>
    <phoneticPr fontId="3" type="noConversion"/>
  </si>
  <si>
    <r>
      <rPr>
        <sz val="12"/>
        <color indexed="8"/>
        <rFont val="標楷體"/>
        <family val="4"/>
        <charset val="136"/>
      </rPr>
      <t>壓力調適</t>
    </r>
    <r>
      <rPr>
        <sz val="12"/>
        <color indexed="8"/>
        <rFont val="Times New Roman"/>
        <family val="1"/>
      </rPr>
      <t>DIY</t>
    </r>
    <phoneticPr fontId="3" type="noConversion"/>
  </si>
  <si>
    <r>
      <rPr>
        <sz val="12"/>
        <color indexed="8"/>
        <rFont val="標楷體"/>
        <family val="4"/>
        <charset val="136"/>
      </rPr>
      <t>台灣精神醫學會</t>
    </r>
    <phoneticPr fontId="3" type="noConversion"/>
  </si>
  <si>
    <r>
      <t>97.11</t>
    </r>
    <r>
      <rPr>
        <sz val="12"/>
        <color indexed="8"/>
        <rFont val="標楷體"/>
        <family val="4"/>
        <charset val="136"/>
      </rPr>
      <t>贈</t>
    </r>
    <phoneticPr fontId="3" type="noConversion"/>
  </si>
  <si>
    <r>
      <rPr>
        <sz val="12"/>
        <color indexed="8"/>
        <rFont val="標楷體"/>
        <family val="4"/>
        <charset val="136"/>
      </rPr>
      <t>做自己情緒的主人</t>
    </r>
    <phoneticPr fontId="3" type="noConversion"/>
  </si>
  <si>
    <r>
      <rPr>
        <sz val="12"/>
        <color indexed="8"/>
        <rFont val="標楷體"/>
        <family val="4"/>
        <charset val="136"/>
      </rPr>
      <t>台北市社區
心理衛生中心</t>
    </r>
    <phoneticPr fontId="3" type="noConversion"/>
  </si>
  <si>
    <r>
      <rPr>
        <sz val="12"/>
        <color indexed="8"/>
        <rFont val="標楷體"/>
        <family val="4"/>
        <charset val="136"/>
      </rPr>
      <t>台北市衛生局</t>
    </r>
    <phoneticPr fontId="3" type="noConversion"/>
  </si>
  <si>
    <r>
      <rPr>
        <sz val="12"/>
        <color indexed="8"/>
        <rFont val="標楷體"/>
        <family val="4"/>
        <charset val="136"/>
      </rPr>
      <t>特教</t>
    </r>
    <phoneticPr fontId="3" type="noConversion"/>
  </si>
  <si>
    <r>
      <rPr>
        <sz val="12"/>
        <color indexed="8"/>
        <rFont val="標楷體"/>
        <family val="4"/>
        <charset val="136"/>
      </rPr>
      <t>封殺鹹豬手之非常光碟</t>
    </r>
    <phoneticPr fontId="3" type="noConversion"/>
  </si>
  <si>
    <r>
      <rPr>
        <sz val="12"/>
        <color indexed="8"/>
        <rFont val="標楷體"/>
        <family val="4"/>
        <charset val="136"/>
      </rPr>
      <t>高雄市婦女新知協會</t>
    </r>
    <phoneticPr fontId="3" type="noConversion"/>
  </si>
  <si>
    <r>
      <rPr>
        <sz val="12"/>
        <color indexed="8"/>
        <rFont val="標楷體"/>
        <family val="4"/>
        <charset val="136"/>
      </rPr>
      <t>高雄市社會局</t>
    </r>
    <phoneticPr fontId="3" type="noConversion"/>
  </si>
  <si>
    <r>
      <t>97.12</t>
    </r>
    <r>
      <rPr>
        <sz val="12"/>
        <color indexed="8"/>
        <rFont val="標楷體"/>
        <family val="4"/>
        <charset val="136"/>
      </rPr>
      <t>贈</t>
    </r>
    <phoneticPr fontId="3" type="noConversion"/>
  </si>
  <si>
    <r>
      <t>97</t>
    </r>
    <r>
      <rPr>
        <sz val="12"/>
        <color indexed="8"/>
        <rFont val="標楷體"/>
        <family val="4"/>
        <charset val="136"/>
      </rPr>
      <t>年度性命性別議題融入教學設計觀摩發表會</t>
    </r>
    <phoneticPr fontId="3" type="noConversion"/>
  </si>
  <si>
    <r>
      <rPr>
        <sz val="12"/>
        <color indexed="8"/>
        <rFont val="標楷體"/>
        <family val="4"/>
        <charset val="136"/>
      </rPr>
      <t>竹東高中</t>
    </r>
    <phoneticPr fontId="3" type="noConversion"/>
  </si>
  <si>
    <r>
      <rPr>
        <sz val="12"/>
        <color indexed="8"/>
        <rFont val="標楷體"/>
        <family val="4"/>
        <charset val="136"/>
      </rPr>
      <t>減壓團體</t>
    </r>
    <r>
      <rPr>
        <sz val="12"/>
        <color indexed="8"/>
        <rFont val="Times New Roman"/>
        <family val="1"/>
      </rPr>
      <t>DVD</t>
    </r>
    <r>
      <rPr>
        <sz val="12"/>
        <color indexed="8"/>
        <rFont val="標楷體"/>
        <family val="4"/>
        <charset val="136"/>
      </rPr>
      <t>教材</t>
    </r>
    <phoneticPr fontId="3" type="noConversion"/>
  </si>
  <si>
    <r>
      <rPr>
        <sz val="12"/>
        <color indexed="8"/>
        <rFont val="標楷體"/>
        <family val="4"/>
        <charset val="136"/>
      </rPr>
      <t>台北市社區心理衛生中心</t>
    </r>
    <phoneticPr fontId="3" type="noConversion"/>
  </si>
  <si>
    <r>
      <t>97</t>
    </r>
    <r>
      <rPr>
        <sz val="12"/>
        <color indexed="8"/>
        <rFont val="標楷體"/>
        <family val="4"/>
        <charset val="136"/>
      </rPr>
      <t>年度花</t>
    </r>
    <r>
      <rPr>
        <sz val="12"/>
        <color indexed="8"/>
        <rFont val="Times New Roman"/>
        <family val="1"/>
      </rPr>
      <t>young</t>
    </r>
    <r>
      <rPr>
        <sz val="12"/>
        <color indexed="8"/>
        <rFont val="標楷體"/>
        <family val="4"/>
        <charset val="136"/>
      </rPr>
      <t>年華創意戲劇系列活動成果光碟暨使用手冊</t>
    </r>
    <phoneticPr fontId="3" type="noConversion"/>
  </si>
  <si>
    <r>
      <rPr>
        <sz val="12"/>
        <color indexed="8"/>
        <rFont val="標楷體"/>
        <family val="4"/>
        <charset val="136"/>
      </rPr>
      <t>圖畫書視聽之旅</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</si>
  <si>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上誼公司</t>
    </r>
    <phoneticPr fontId="3" type="noConversion"/>
  </si>
  <si>
    <r>
      <rPr>
        <sz val="12"/>
        <color indexed="8"/>
        <rFont val="標楷體"/>
        <family val="4"/>
        <charset val="136"/>
      </rPr>
      <t>薛岳最後一場</t>
    </r>
    <r>
      <rPr>
        <sz val="12"/>
        <color indexed="8"/>
        <rFont val="Times New Roman"/>
        <family val="1"/>
      </rPr>
      <t>LIVE</t>
    </r>
    <r>
      <rPr>
        <sz val="12"/>
        <color indexed="8"/>
        <rFont val="標楷體"/>
        <family val="4"/>
        <charset val="136"/>
      </rPr>
      <t>演唱會</t>
    </r>
    <phoneticPr fontId="3" type="noConversion"/>
  </si>
  <si>
    <r>
      <rPr>
        <sz val="12"/>
        <color indexed="8"/>
        <rFont val="標楷體"/>
        <family val="4"/>
        <charset val="136"/>
      </rPr>
      <t>真愛無礙</t>
    </r>
    <r>
      <rPr>
        <sz val="12"/>
        <color indexed="8"/>
        <rFont val="Times New Roman"/>
        <family val="1"/>
      </rPr>
      <t>-</t>
    </r>
    <r>
      <rPr>
        <sz val="12"/>
        <color indexed="8"/>
        <rFont val="標楷體"/>
        <family val="4"/>
        <charset val="136"/>
      </rPr>
      <t>特殊教育</t>
    </r>
    <phoneticPr fontId="3" type="noConversion"/>
  </si>
  <si>
    <r>
      <t>97</t>
    </r>
    <r>
      <rPr>
        <sz val="12"/>
        <color indexed="8"/>
        <rFont val="標楷體"/>
        <family val="4"/>
        <charset val="136"/>
      </rPr>
      <t>年度生命教育性別平等頒獎典禮暨教案觀摩發表會</t>
    </r>
    <phoneticPr fontId="3" type="noConversion"/>
  </si>
  <si>
    <r>
      <rPr>
        <sz val="12"/>
        <color indexed="8"/>
        <rFont val="標楷體"/>
        <family val="4"/>
        <charset val="136"/>
      </rPr>
      <t>中二區高職生涯資源中心資料彙編</t>
    </r>
    <phoneticPr fontId="3" type="noConversion"/>
  </si>
  <si>
    <r>
      <rPr>
        <sz val="12"/>
        <color indexed="8"/>
        <rFont val="標楷體"/>
        <family val="4"/>
        <charset val="136"/>
      </rPr>
      <t>彰化高商</t>
    </r>
    <phoneticPr fontId="3" type="noConversion"/>
  </si>
  <si>
    <r>
      <rPr>
        <sz val="12"/>
        <color indexed="8"/>
        <rFont val="標楷體"/>
        <family val="4"/>
        <charset val="136"/>
      </rPr>
      <t>防治性侵一網打盡</t>
    </r>
    <r>
      <rPr>
        <sz val="12"/>
        <color indexed="8"/>
        <rFont val="Times New Roman"/>
        <family val="1"/>
      </rPr>
      <t>-97</t>
    </r>
    <r>
      <rPr>
        <sz val="12"/>
        <color indexed="8"/>
        <rFont val="標楷體"/>
        <family val="4"/>
        <charset val="136"/>
      </rPr>
      <t>年度青少年性侵害防治網頁設計競賽</t>
    </r>
    <phoneticPr fontId="3" type="noConversion"/>
  </si>
  <si>
    <r>
      <rPr>
        <sz val="12"/>
        <color indexed="8"/>
        <rFont val="標楷體"/>
        <family val="4"/>
        <charset val="136"/>
      </rPr>
      <t>劉三講古</t>
    </r>
    <r>
      <rPr>
        <sz val="12"/>
        <color indexed="8"/>
        <rFont val="Times New Roman"/>
        <family val="1"/>
      </rPr>
      <t>-</t>
    </r>
    <r>
      <rPr>
        <sz val="12"/>
        <color indexed="8"/>
        <rFont val="標楷體"/>
        <family val="4"/>
        <charset val="136"/>
      </rPr>
      <t>台灣的天使</t>
    </r>
    <phoneticPr fontId="3" type="noConversion"/>
  </si>
  <si>
    <r>
      <t>GOOD TV</t>
    </r>
    <r>
      <rPr>
        <sz val="12"/>
        <color indexed="8"/>
        <rFont val="標楷體"/>
        <family val="4"/>
        <charset val="136"/>
      </rPr>
      <t>好消息衛星電視台</t>
    </r>
    <phoneticPr fontId="3" type="noConversion"/>
  </si>
  <si>
    <r>
      <rPr>
        <sz val="12"/>
        <color indexed="8"/>
        <rFont val="標楷體"/>
        <family val="4"/>
        <charset val="136"/>
      </rPr>
      <t>美麗台灣</t>
    </r>
    <r>
      <rPr>
        <sz val="12"/>
        <color indexed="8"/>
        <rFont val="Times New Roman"/>
        <family val="1"/>
      </rPr>
      <t xml:space="preserve"> </t>
    </r>
    <r>
      <rPr>
        <sz val="12"/>
        <color indexed="8"/>
        <rFont val="標楷體"/>
        <family val="4"/>
        <charset val="136"/>
      </rPr>
      <t>希望會談</t>
    </r>
    <phoneticPr fontId="3" type="noConversion"/>
  </si>
  <si>
    <r>
      <rPr>
        <sz val="12"/>
        <color indexed="8"/>
        <rFont val="標楷體"/>
        <family val="4"/>
        <charset val="136"/>
      </rPr>
      <t>幸福人生講座</t>
    </r>
    <r>
      <rPr>
        <sz val="12"/>
        <color indexed="8"/>
        <rFont val="Times New Roman"/>
        <family val="1"/>
      </rPr>
      <t>-</t>
    </r>
    <r>
      <rPr>
        <sz val="12"/>
        <color indexed="8"/>
        <rFont val="標楷體"/>
        <family val="4"/>
        <charset val="136"/>
      </rPr>
      <t>建立和諧尊重的兩性關係</t>
    </r>
    <phoneticPr fontId="3" type="noConversion"/>
  </si>
  <si>
    <r>
      <rPr>
        <sz val="12"/>
        <color indexed="8"/>
        <rFont val="標楷體"/>
        <family val="4"/>
        <charset val="136"/>
      </rPr>
      <t>蔡禮旭</t>
    </r>
    <phoneticPr fontId="3" type="noConversion"/>
  </si>
  <si>
    <r>
      <t>97</t>
    </r>
    <r>
      <rPr>
        <sz val="12"/>
        <color indexed="8"/>
        <rFont val="標楷體"/>
        <family val="4"/>
        <charset val="136"/>
      </rPr>
      <t>贈</t>
    </r>
    <phoneticPr fontId="3" type="noConversion"/>
  </si>
  <si>
    <r>
      <rPr>
        <sz val="12"/>
        <color indexed="8"/>
        <rFont val="標楷體"/>
        <family val="4"/>
        <charset val="136"/>
      </rPr>
      <t>台北市勞工局</t>
    </r>
    <phoneticPr fontId="3" type="noConversion"/>
  </si>
  <si>
    <r>
      <rPr>
        <sz val="12"/>
        <color indexed="8"/>
        <rFont val="標楷體"/>
        <family val="4"/>
        <charset val="136"/>
      </rPr>
      <t>台北市勞工教育中心</t>
    </r>
    <phoneticPr fontId="3" type="noConversion"/>
  </si>
  <si>
    <r>
      <t>98.01</t>
    </r>
    <r>
      <rPr>
        <sz val="12"/>
        <color indexed="8"/>
        <rFont val="標楷體"/>
        <family val="4"/>
        <charset val="136"/>
      </rPr>
      <t>贈</t>
    </r>
    <phoneticPr fontId="3" type="noConversion"/>
  </si>
  <si>
    <r>
      <rPr>
        <sz val="12"/>
        <color indexed="8"/>
        <rFont val="標楷體"/>
        <family val="4"/>
        <charset val="136"/>
      </rPr>
      <t>向希望說：歡迎光臨</t>
    </r>
    <r>
      <rPr>
        <sz val="12"/>
        <color indexed="8"/>
        <rFont val="Times New Roman"/>
        <family val="1"/>
      </rPr>
      <t>(</t>
    </r>
    <r>
      <rPr>
        <sz val="12"/>
        <color indexed="8"/>
        <rFont val="標楷體"/>
        <family val="4"/>
        <charset val="136"/>
      </rPr>
      <t>青少年自殺防治戲劇宣導</t>
    </r>
    <r>
      <rPr>
        <sz val="12"/>
        <color indexed="8"/>
        <rFont val="Times New Roman"/>
        <family val="1"/>
      </rPr>
      <t>)</t>
    </r>
    <phoneticPr fontId="3" type="noConversion"/>
  </si>
  <si>
    <r>
      <rPr>
        <sz val="12"/>
        <color indexed="8"/>
        <rFont val="標楷體"/>
        <family val="4"/>
        <charset val="136"/>
      </rPr>
      <t>中華民國得勝者教育協會</t>
    </r>
    <phoneticPr fontId="3" type="noConversion"/>
  </si>
  <si>
    <r>
      <t>98.02</t>
    </r>
    <r>
      <rPr>
        <sz val="12"/>
        <color indexed="8"/>
        <rFont val="標楷體"/>
        <family val="4"/>
        <charset val="136"/>
      </rPr>
      <t>贈</t>
    </r>
    <phoneticPr fontId="3" type="noConversion"/>
  </si>
  <si>
    <r>
      <rPr>
        <sz val="12"/>
        <color indexed="8"/>
        <rFont val="標楷體"/>
        <family val="4"/>
        <charset val="136"/>
      </rPr>
      <t>社工進行曲</t>
    </r>
    <phoneticPr fontId="3" type="noConversion"/>
  </si>
  <si>
    <r>
      <rPr>
        <sz val="12"/>
        <color indexed="8"/>
        <rFont val="標楷體"/>
        <family val="4"/>
        <charset val="136"/>
      </rPr>
      <t>玫瑰少年</t>
    </r>
    <phoneticPr fontId="3" type="noConversion"/>
  </si>
  <si>
    <r>
      <rPr>
        <sz val="12"/>
        <color indexed="8"/>
        <rFont val="標楷體"/>
        <family val="4"/>
        <charset val="136"/>
      </rPr>
      <t>紀實影視公司</t>
    </r>
    <phoneticPr fontId="3" type="noConversion"/>
  </si>
  <si>
    <r>
      <t>98.03</t>
    </r>
    <r>
      <rPr>
        <sz val="12"/>
        <color indexed="8"/>
        <rFont val="標楷體"/>
        <family val="4"/>
        <charset val="136"/>
      </rPr>
      <t>贈</t>
    </r>
    <phoneticPr fontId="3" type="noConversion"/>
  </si>
  <si>
    <r>
      <rPr>
        <sz val="12"/>
        <color indexed="8"/>
        <rFont val="標楷體"/>
        <family val="4"/>
        <charset val="136"/>
      </rPr>
      <t>勇敢，走自己的路</t>
    </r>
    <phoneticPr fontId="3" type="noConversion"/>
  </si>
  <si>
    <r>
      <t>98.04</t>
    </r>
    <r>
      <rPr>
        <sz val="12"/>
        <color indexed="8"/>
        <rFont val="標楷體"/>
        <family val="4"/>
        <charset val="136"/>
      </rPr>
      <t>贈</t>
    </r>
    <phoneticPr fontId="3" type="noConversion"/>
  </si>
  <si>
    <r>
      <t>2008</t>
    </r>
    <r>
      <rPr>
        <sz val="12"/>
        <color indexed="8"/>
        <rFont val="標楷體"/>
        <family val="4"/>
        <charset val="136"/>
      </rPr>
      <t>年最佳大學指南（選填導覽、科系職務對照表）</t>
    </r>
    <phoneticPr fontId="3" type="noConversion"/>
  </si>
  <si>
    <r>
      <rPr>
        <sz val="12"/>
        <color indexed="8"/>
        <rFont val="標楷體"/>
        <family val="4"/>
        <charset val="136"/>
      </rPr>
      <t>儲蓄大未來</t>
    </r>
    <phoneticPr fontId="3" type="noConversion"/>
  </si>
  <si>
    <r>
      <rPr>
        <sz val="12"/>
        <color indexed="8"/>
        <rFont val="標楷體"/>
        <family val="4"/>
        <charset val="136"/>
      </rPr>
      <t>婦援會</t>
    </r>
    <phoneticPr fontId="3" type="noConversion"/>
  </si>
  <si>
    <r>
      <rPr>
        <sz val="12"/>
        <color indexed="8"/>
        <rFont val="標楷體"/>
        <family val="4"/>
        <charset val="136"/>
      </rPr>
      <t>愛情迴紋＆</t>
    </r>
    <r>
      <rPr>
        <sz val="12"/>
        <color indexed="8"/>
        <rFont val="Times New Roman"/>
        <family val="1"/>
      </rPr>
      <t>Mr.Right or Not right</t>
    </r>
    <phoneticPr fontId="3" type="noConversion"/>
  </si>
  <si>
    <r>
      <rPr>
        <sz val="12"/>
        <color indexed="8"/>
        <rFont val="標楷體"/>
        <family val="4"/>
        <charset val="136"/>
      </rPr>
      <t>回家</t>
    </r>
    <phoneticPr fontId="3" type="noConversion"/>
  </si>
  <si>
    <r>
      <rPr>
        <sz val="12"/>
        <color indexed="8"/>
        <rFont val="標楷體"/>
        <family val="4"/>
        <charset val="136"/>
      </rPr>
      <t>法務部</t>
    </r>
    <phoneticPr fontId="3" type="noConversion"/>
  </si>
  <si>
    <r>
      <t>98.08</t>
    </r>
    <r>
      <rPr>
        <sz val="12"/>
        <color indexed="8"/>
        <rFont val="標楷體"/>
        <family val="4"/>
        <charset val="136"/>
      </rPr>
      <t>贈</t>
    </r>
    <phoneticPr fontId="3" type="noConversion"/>
  </si>
  <si>
    <r>
      <rPr>
        <sz val="12"/>
        <color indexed="8"/>
        <rFont val="標楷體"/>
        <family val="4"/>
        <charset val="136"/>
      </rPr>
      <t>殘呢</t>
    </r>
    <phoneticPr fontId="3" type="noConversion"/>
  </si>
  <si>
    <r>
      <rPr>
        <sz val="12"/>
        <color indexed="8"/>
        <rFont val="標楷體"/>
        <family val="4"/>
        <charset val="136"/>
      </rPr>
      <t>中州技術學院電影研究中心</t>
    </r>
    <phoneticPr fontId="3" type="noConversion"/>
  </si>
  <si>
    <r>
      <t>98.09</t>
    </r>
    <r>
      <rPr>
        <sz val="12"/>
        <color indexed="8"/>
        <rFont val="標楷體"/>
        <family val="4"/>
        <charset val="136"/>
      </rPr>
      <t>贈</t>
    </r>
    <phoneticPr fontId="3" type="noConversion"/>
  </si>
  <si>
    <r>
      <rPr>
        <sz val="12"/>
        <color indexed="8"/>
        <rFont val="標楷體"/>
        <family val="4"/>
        <charset val="136"/>
      </rPr>
      <t>樂士浮生錄</t>
    </r>
    <phoneticPr fontId="3" type="noConversion"/>
  </si>
  <si>
    <r>
      <rPr>
        <sz val="12"/>
        <color indexed="8"/>
        <rFont val="標楷體"/>
        <family val="4"/>
        <charset val="136"/>
      </rPr>
      <t>談一場綠色戀情</t>
    </r>
    <phoneticPr fontId="3" type="noConversion"/>
  </si>
  <si>
    <r>
      <t>H1N1</t>
    </r>
    <r>
      <rPr>
        <sz val="12"/>
        <color indexed="8"/>
        <rFont val="標楷體"/>
        <family val="4"/>
        <charset val="136"/>
      </rPr>
      <t>防治宣導短片</t>
    </r>
    <phoneticPr fontId="3" type="noConversion"/>
  </si>
  <si>
    <r>
      <rPr>
        <sz val="12"/>
        <color indexed="8"/>
        <rFont val="標楷體"/>
        <family val="4"/>
        <charset val="136"/>
      </rPr>
      <t>中山醫學大學暨附設醫院</t>
    </r>
    <phoneticPr fontId="3" type="noConversion"/>
  </si>
  <si>
    <r>
      <t>98.10</t>
    </r>
    <r>
      <rPr>
        <sz val="12"/>
        <color indexed="8"/>
        <rFont val="標楷體"/>
        <family val="4"/>
        <charset val="136"/>
      </rPr>
      <t>贈</t>
    </r>
    <phoneticPr fontId="3" type="noConversion"/>
  </si>
  <si>
    <r>
      <t>98.12</t>
    </r>
    <r>
      <rPr>
        <sz val="12"/>
        <color indexed="8"/>
        <rFont val="標楷體"/>
        <family val="4"/>
        <charset val="136"/>
      </rPr>
      <t>贈</t>
    </r>
    <phoneticPr fontId="3" type="noConversion"/>
  </si>
  <si>
    <r>
      <rPr>
        <sz val="12"/>
        <rFont val="標楷體"/>
        <family val="4"/>
        <charset val="136"/>
      </rPr>
      <t>公播版</t>
    </r>
    <phoneticPr fontId="3" type="noConversion"/>
  </si>
  <si>
    <r>
      <rPr>
        <sz val="12"/>
        <color indexed="8"/>
        <rFont val="標楷體"/>
        <family val="4"/>
        <charset val="136"/>
      </rPr>
      <t>新世紀健康飲食</t>
    </r>
    <phoneticPr fontId="3" type="noConversion"/>
  </si>
  <si>
    <r>
      <rPr>
        <sz val="12"/>
        <color indexed="8"/>
        <rFont val="標楷體"/>
        <family val="4"/>
        <charset val="136"/>
      </rPr>
      <t>周泳杉</t>
    </r>
    <phoneticPr fontId="3" type="noConversion"/>
  </si>
  <si>
    <r>
      <t>2009</t>
    </r>
    <r>
      <rPr>
        <sz val="12"/>
        <color indexed="8"/>
        <rFont val="標楷體"/>
        <family val="4"/>
        <charset val="136"/>
      </rPr>
      <t>年山灤南全國企業家及各界人士分享交流論壇</t>
    </r>
    <phoneticPr fontId="3" type="noConversion"/>
  </si>
  <si>
    <r>
      <rPr>
        <sz val="12"/>
        <color indexed="8"/>
        <rFont val="標楷體"/>
        <family val="4"/>
        <charset val="136"/>
      </rPr>
      <t>王彤等</t>
    </r>
    <phoneticPr fontId="3" type="noConversion"/>
  </si>
  <si>
    <r>
      <rPr>
        <sz val="12"/>
        <rFont val="標楷體"/>
        <family val="4"/>
        <charset val="136"/>
      </rPr>
      <t>師父</t>
    </r>
    <phoneticPr fontId="3" type="noConversion"/>
  </si>
  <si>
    <r>
      <rPr>
        <sz val="12"/>
        <rFont val="標楷體"/>
        <family val="4"/>
        <charset val="136"/>
      </rPr>
      <t>飛行少年</t>
    </r>
    <phoneticPr fontId="3" type="noConversion"/>
  </si>
  <si>
    <r>
      <rPr>
        <sz val="12"/>
        <rFont val="標楷體"/>
        <family val="4"/>
        <charset val="136"/>
      </rPr>
      <t>純真</t>
    </r>
    <r>
      <rPr>
        <sz val="12"/>
        <rFont val="Times New Roman"/>
        <family val="1"/>
      </rPr>
      <t>11</t>
    </r>
    <r>
      <rPr>
        <sz val="12"/>
        <rFont val="標楷體"/>
        <family val="4"/>
        <charset val="136"/>
      </rPr>
      <t>歲</t>
    </r>
    <phoneticPr fontId="3" type="noConversion"/>
  </si>
  <si>
    <r>
      <t>98</t>
    </r>
    <r>
      <rPr>
        <sz val="12"/>
        <color indexed="8"/>
        <rFont val="標楷體"/>
        <family val="4"/>
        <charset val="136"/>
      </rPr>
      <t>年度全國第一屆幸福職人生涯短片競賽成果光碟</t>
    </r>
    <phoneticPr fontId="3" type="noConversion"/>
  </si>
  <si>
    <r>
      <rPr>
        <sz val="12"/>
        <color indexed="8"/>
        <rFont val="標楷體"/>
        <family val="4"/>
        <charset val="136"/>
      </rPr>
      <t>兩性雙贏的故事</t>
    </r>
    <r>
      <rPr>
        <sz val="12"/>
        <color indexed="8"/>
        <rFont val="Times New Roman"/>
        <family val="1"/>
      </rPr>
      <t>-</t>
    </r>
    <r>
      <rPr>
        <sz val="12"/>
        <color indexed="8"/>
        <rFont val="標楷體"/>
        <family val="4"/>
        <charset val="136"/>
      </rPr>
      <t>系列演講</t>
    </r>
    <phoneticPr fontId="3" type="noConversion"/>
  </si>
  <si>
    <r>
      <rPr>
        <sz val="12"/>
        <color indexed="8"/>
        <rFont val="標楷體"/>
        <family val="4"/>
        <charset val="136"/>
      </rPr>
      <t>元智大學</t>
    </r>
    <phoneticPr fontId="3" type="noConversion"/>
  </si>
  <si>
    <r>
      <rPr>
        <sz val="12"/>
        <color indexed="8"/>
        <rFont val="標楷體"/>
        <family val="4"/>
        <charset val="136"/>
      </rPr>
      <t>彭宗平校長</t>
    </r>
    <phoneticPr fontId="3" type="noConversion"/>
  </si>
  <si>
    <r>
      <rPr>
        <sz val="12"/>
        <color indexed="8"/>
        <rFont val="標楷體"/>
        <family val="4"/>
        <charset val="136"/>
      </rPr>
      <t>花</t>
    </r>
    <r>
      <rPr>
        <sz val="12"/>
        <color indexed="8"/>
        <rFont val="Times New Roman"/>
        <family val="1"/>
      </rPr>
      <t>young</t>
    </r>
    <r>
      <rPr>
        <sz val="12"/>
        <color indexed="8"/>
        <rFont val="標楷體"/>
        <family val="4"/>
        <charset val="136"/>
      </rPr>
      <t>年華創意戲劇星光班</t>
    </r>
    <phoneticPr fontId="3" type="noConversion"/>
  </si>
  <si>
    <r>
      <t>99.01</t>
    </r>
    <r>
      <rPr>
        <sz val="12"/>
        <color indexed="8"/>
        <rFont val="標楷體"/>
        <family val="4"/>
        <charset val="136"/>
      </rPr>
      <t>贈</t>
    </r>
    <phoneticPr fontId="3" type="noConversion"/>
  </si>
  <si>
    <r>
      <rPr>
        <sz val="12"/>
        <color indexed="8"/>
        <rFont val="標楷體"/>
        <family val="4"/>
        <charset val="136"/>
      </rPr>
      <t>逆時針的騎跡紀錄片</t>
    </r>
    <phoneticPr fontId="3" type="noConversion"/>
  </si>
  <si>
    <r>
      <rPr>
        <sz val="12"/>
        <color indexed="8"/>
        <rFont val="標楷體"/>
        <family val="4"/>
        <charset val="136"/>
      </rPr>
      <t>醒吾技術學院</t>
    </r>
    <phoneticPr fontId="3" type="noConversion"/>
  </si>
  <si>
    <r>
      <rPr>
        <sz val="12"/>
        <color indexed="8"/>
        <rFont val="標楷體"/>
        <family val="4"/>
        <charset val="136"/>
      </rPr>
      <t>信義育幼院</t>
    </r>
    <phoneticPr fontId="3" type="noConversion"/>
  </si>
  <si>
    <r>
      <rPr>
        <sz val="12"/>
        <color indexed="8"/>
        <rFont val="標楷體"/>
        <family val="4"/>
        <charset val="136"/>
      </rPr>
      <t>微光</t>
    </r>
    <phoneticPr fontId="3" type="noConversion"/>
  </si>
  <si>
    <r>
      <rPr>
        <sz val="12"/>
        <color indexed="8"/>
        <rFont val="標楷體"/>
        <family val="4"/>
        <charset val="136"/>
      </rPr>
      <t>財團法人愛盲基金會</t>
    </r>
    <phoneticPr fontId="3" type="noConversion"/>
  </si>
  <si>
    <r>
      <rPr>
        <sz val="12"/>
        <color indexed="8"/>
        <rFont val="標楷體"/>
        <family val="4"/>
        <charset val="136"/>
      </rPr>
      <t>我的</t>
    </r>
    <r>
      <rPr>
        <sz val="12"/>
        <color indexed="8"/>
        <rFont val="Times New Roman"/>
        <family val="1"/>
      </rPr>
      <t>24</t>
    </r>
    <r>
      <rPr>
        <sz val="12"/>
        <color indexed="8"/>
        <rFont val="標楷體"/>
        <family val="4"/>
        <charset val="136"/>
      </rPr>
      <t>小時</t>
    </r>
    <phoneticPr fontId="3" type="noConversion"/>
  </si>
  <si>
    <r>
      <rPr>
        <sz val="12"/>
        <color indexed="8"/>
        <rFont val="標楷體"/>
        <family val="4"/>
        <charset val="136"/>
      </rPr>
      <t>富邦文教基金會</t>
    </r>
    <phoneticPr fontId="3" type="noConversion"/>
  </si>
  <si>
    <r>
      <rPr>
        <sz val="12"/>
        <color indexed="8"/>
        <rFont val="標楷體"/>
        <family val="4"/>
        <charset val="136"/>
      </rPr>
      <t>珍愛生命．永不放棄</t>
    </r>
    <phoneticPr fontId="3" type="noConversion"/>
  </si>
  <si>
    <r>
      <t>2009</t>
    </r>
    <r>
      <rPr>
        <sz val="12"/>
        <color indexed="8"/>
        <rFont val="標楷體"/>
        <family val="4"/>
        <charset val="136"/>
      </rPr>
      <t>富邦青少年兩性教育影像教材</t>
    </r>
    <phoneticPr fontId="3" type="noConversion"/>
  </si>
  <si>
    <r>
      <rPr>
        <sz val="12"/>
        <color indexed="8"/>
        <rFont val="標楷體"/>
        <family val="4"/>
        <charset val="136"/>
      </rPr>
      <t>甜蜜的家庭</t>
    </r>
    <phoneticPr fontId="3" type="noConversion"/>
  </si>
  <si>
    <r>
      <rPr>
        <sz val="12"/>
        <color indexed="8"/>
        <rFont val="標楷體"/>
        <family val="4"/>
        <charset val="136"/>
      </rPr>
      <t>台北音樂教育學會</t>
    </r>
    <phoneticPr fontId="3" type="noConversion"/>
  </si>
  <si>
    <r>
      <rPr>
        <sz val="12"/>
        <color indexed="8"/>
        <rFont val="標楷體"/>
        <family val="4"/>
        <charset val="136"/>
      </rPr>
      <t>生命教育學習網</t>
    </r>
    <phoneticPr fontId="3" type="noConversion"/>
  </si>
  <si>
    <r>
      <rPr>
        <sz val="12"/>
        <color indexed="8"/>
        <rFont val="標楷體"/>
        <family val="4"/>
        <charset val="136"/>
      </rPr>
      <t>遊戲</t>
    </r>
    <phoneticPr fontId="3" type="noConversion"/>
  </si>
  <si>
    <r>
      <t>99.04</t>
    </r>
    <r>
      <rPr>
        <sz val="12"/>
        <color indexed="8"/>
        <rFont val="標楷體"/>
        <family val="4"/>
        <charset val="136"/>
      </rPr>
      <t>贈</t>
    </r>
    <phoneticPr fontId="3" type="noConversion"/>
  </si>
  <si>
    <r>
      <rPr>
        <sz val="12"/>
        <color indexed="8"/>
        <rFont val="標楷體"/>
        <family val="4"/>
        <charset val="136"/>
      </rPr>
      <t>辛德勒名單</t>
    </r>
    <phoneticPr fontId="3" type="noConversion"/>
  </si>
  <si>
    <r>
      <rPr>
        <sz val="12"/>
        <rFont val="標楷體"/>
        <family val="4"/>
        <charset val="136"/>
      </rPr>
      <t>艾草</t>
    </r>
    <phoneticPr fontId="3" type="noConversion"/>
  </si>
  <si>
    <r>
      <t>99.08</t>
    </r>
    <r>
      <rPr>
        <sz val="12"/>
        <rFont val="標楷體"/>
        <family val="4"/>
        <charset val="136"/>
      </rPr>
      <t>購</t>
    </r>
    <phoneticPr fontId="3" type="noConversion"/>
  </si>
  <si>
    <r>
      <rPr>
        <sz val="12"/>
        <color indexed="8"/>
        <rFont val="標楷體"/>
        <family val="4"/>
        <charset val="136"/>
      </rPr>
      <t>水資源大作戰</t>
    </r>
    <phoneticPr fontId="3" type="noConversion"/>
  </si>
  <si>
    <r>
      <rPr>
        <sz val="12"/>
        <color indexed="8"/>
        <rFont val="標楷體"/>
        <family val="4"/>
        <charset val="136"/>
      </rPr>
      <t>長江七號</t>
    </r>
    <phoneticPr fontId="3" type="noConversion"/>
  </si>
  <si>
    <r>
      <rPr>
        <sz val="12"/>
        <color indexed="8"/>
        <rFont val="標楷體"/>
        <family val="4"/>
        <charset val="136"/>
      </rPr>
      <t>生日快樂</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</si>
  <si>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八田與一</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</si>
  <si>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法國兒童電影精選集</t>
    </r>
    <phoneticPr fontId="3" type="noConversion"/>
  </si>
  <si>
    <r>
      <rPr>
        <sz val="12"/>
        <color indexed="8"/>
        <rFont val="標楷體"/>
        <family val="4"/>
        <charset val="136"/>
      </rPr>
      <t>魔法公主</t>
    </r>
    <phoneticPr fontId="3" type="noConversion"/>
  </si>
  <si>
    <r>
      <rPr>
        <sz val="12"/>
        <color indexed="8"/>
        <rFont val="標楷體"/>
        <family val="4"/>
        <charset val="136"/>
      </rPr>
      <t>兒時的點點滴滴</t>
    </r>
    <phoneticPr fontId="3" type="noConversion"/>
  </si>
  <si>
    <r>
      <rPr>
        <sz val="12"/>
        <color indexed="8"/>
        <rFont val="標楷體"/>
        <family val="4"/>
        <charset val="136"/>
      </rPr>
      <t>嫁妝一牛車</t>
    </r>
    <phoneticPr fontId="3" type="noConversion"/>
  </si>
  <si>
    <r>
      <rPr>
        <sz val="12"/>
        <color indexed="8"/>
        <rFont val="標楷體"/>
        <family val="4"/>
        <charset val="136"/>
      </rPr>
      <t>中央電影</t>
    </r>
    <phoneticPr fontId="3" type="noConversion"/>
  </si>
  <si>
    <r>
      <rPr>
        <sz val="12"/>
        <color indexed="8"/>
        <rFont val="標楷體"/>
        <family val="4"/>
        <charset val="136"/>
      </rPr>
      <t>汪洋中的一條船</t>
    </r>
    <phoneticPr fontId="3" type="noConversion"/>
  </si>
  <si>
    <r>
      <rPr>
        <sz val="12"/>
        <color indexed="8"/>
        <rFont val="標楷體"/>
        <family val="4"/>
        <charset val="136"/>
      </rPr>
      <t>傳烈英橋筧</t>
    </r>
    <phoneticPr fontId="3" type="noConversion"/>
  </si>
  <si>
    <r>
      <rPr>
        <sz val="12"/>
        <color indexed="8"/>
        <rFont val="標楷體"/>
        <family val="4"/>
        <charset val="136"/>
      </rPr>
      <t>雷夫老師的莎士比亞課</t>
    </r>
    <r>
      <rPr>
        <sz val="12"/>
        <color indexed="8"/>
        <rFont val="Times New Roman"/>
        <family val="1"/>
      </rPr>
      <t>(</t>
    </r>
    <r>
      <rPr>
        <sz val="12"/>
        <color indexed="8"/>
        <rFont val="標楷體"/>
        <family val="4"/>
        <charset val="136"/>
      </rPr>
      <t>含導讀手冊</t>
    </r>
    <r>
      <rPr>
        <sz val="12"/>
        <color indexed="8"/>
        <rFont val="Times New Roman"/>
        <family val="1"/>
      </rPr>
      <t>)</t>
    </r>
    <phoneticPr fontId="3" type="noConversion"/>
  </si>
  <si>
    <r>
      <rPr>
        <sz val="12"/>
        <rFont val="標楷體"/>
        <family val="4"/>
        <charset val="136"/>
      </rPr>
      <t>鴻孕當頭</t>
    </r>
    <phoneticPr fontId="3" type="noConversion"/>
  </si>
  <si>
    <r>
      <rPr>
        <sz val="12"/>
        <rFont val="標楷體"/>
        <family val="4"/>
        <charset val="136"/>
      </rPr>
      <t>群體娛樂</t>
    </r>
    <phoneticPr fontId="3" type="noConversion"/>
  </si>
  <si>
    <r>
      <rPr>
        <sz val="12"/>
        <rFont val="標楷體"/>
        <family val="4"/>
        <charset val="136"/>
      </rPr>
      <t>海洋天堂</t>
    </r>
    <phoneticPr fontId="3" type="noConversion"/>
  </si>
  <si>
    <r>
      <t>99</t>
    </r>
    <r>
      <rPr>
        <sz val="12"/>
        <color indexed="8"/>
        <rFont val="標楷體"/>
        <family val="4"/>
        <charset val="136"/>
      </rPr>
      <t>年度全國第二屆幸福職人生涯短片競賽成果光碟</t>
    </r>
    <phoneticPr fontId="3" type="noConversion"/>
  </si>
  <si>
    <r>
      <rPr>
        <sz val="12"/>
        <color indexed="8"/>
        <rFont val="標楷體"/>
        <family val="4"/>
        <charset val="136"/>
      </rPr>
      <t>慈濟傳播人文志業基金會</t>
    </r>
    <phoneticPr fontId="3" type="noConversion"/>
  </si>
  <si>
    <r>
      <t>101.10</t>
    </r>
    <r>
      <rPr>
        <sz val="12"/>
        <color indexed="8"/>
        <rFont val="標楷體"/>
        <family val="4"/>
        <charset val="136"/>
      </rPr>
      <t>贈</t>
    </r>
    <phoneticPr fontId="3" type="noConversion"/>
  </si>
  <si>
    <r>
      <rPr>
        <sz val="12"/>
        <color indexed="8"/>
        <rFont val="標楷體"/>
        <family val="4"/>
        <charset val="136"/>
      </rPr>
      <t>生命教育學科中心</t>
    </r>
    <phoneticPr fontId="3" type="noConversion"/>
  </si>
  <si>
    <r>
      <rPr>
        <sz val="12"/>
        <color indexed="8"/>
        <rFont val="標楷體"/>
        <family val="4"/>
        <charset val="136"/>
      </rPr>
      <t>普通高級中學課程生涯規化學科中心</t>
    </r>
    <phoneticPr fontId="3" type="noConversion"/>
  </si>
  <si>
    <r>
      <rPr>
        <sz val="12"/>
        <color indexed="8"/>
        <rFont val="標楷體"/>
        <family val="4"/>
        <charset val="136"/>
      </rPr>
      <t>蕭建華的生命故事分享～最後一堂生命的課</t>
    </r>
    <phoneticPr fontId="3" type="noConversion"/>
  </si>
  <si>
    <r>
      <rPr>
        <sz val="12"/>
        <color indexed="8"/>
        <rFont val="標楷體"/>
        <family val="4"/>
        <charset val="136"/>
      </rPr>
      <t>逆轉人生</t>
    </r>
    <phoneticPr fontId="3" type="noConversion"/>
  </si>
  <si>
    <r>
      <rPr>
        <sz val="12"/>
        <color indexed="8"/>
        <rFont val="標楷體"/>
        <family val="4"/>
        <charset val="136"/>
      </rPr>
      <t>飛行國際</t>
    </r>
    <phoneticPr fontId="3" type="noConversion"/>
  </si>
  <si>
    <r>
      <rPr>
        <sz val="12"/>
        <color indexed="8"/>
        <rFont val="標楷體"/>
        <family val="4"/>
        <charset val="136"/>
      </rPr>
      <t>幸福職人教學資源</t>
    </r>
    <phoneticPr fontId="3" type="noConversion"/>
  </si>
  <si>
    <r>
      <t>101</t>
    </r>
    <r>
      <rPr>
        <sz val="12"/>
        <color indexed="8"/>
        <rFont val="標楷體"/>
        <family val="4"/>
        <charset val="136"/>
      </rPr>
      <t>年第</t>
    </r>
    <r>
      <rPr>
        <sz val="12"/>
        <color indexed="8"/>
        <rFont val="Times New Roman"/>
        <family val="1"/>
      </rPr>
      <t>4</t>
    </r>
    <r>
      <rPr>
        <sz val="12"/>
        <color indexed="8"/>
        <rFont val="標楷體"/>
        <family val="4"/>
        <charset val="136"/>
      </rPr>
      <t>屆幸福職人全國生涯短片競賽得獎作品彙編</t>
    </r>
    <phoneticPr fontId="3" type="noConversion"/>
  </si>
  <si>
    <r>
      <t>102.1</t>
    </r>
    <r>
      <rPr>
        <sz val="12"/>
        <color indexed="8"/>
        <rFont val="標楷體"/>
        <family val="4"/>
        <charset val="136"/>
      </rPr>
      <t>贈</t>
    </r>
    <phoneticPr fontId="3" type="noConversion"/>
  </si>
  <si>
    <r>
      <rPr>
        <sz val="12"/>
        <color indexed="8"/>
        <rFont val="標楷體"/>
        <family val="4"/>
        <charset val="136"/>
      </rPr>
      <t>家用版</t>
    </r>
    <phoneticPr fontId="3" type="noConversion"/>
  </si>
  <si>
    <r>
      <rPr>
        <sz val="12"/>
        <color indexed="8"/>
        <rFont val="標楷體"/>
        <family val="4"/>
        <charset val="136"/>
      </rPr>
      <t>性別平等教育</t>
    </r>
    <r>
      <rPr>
        <sz val="12"/>
        <color indexed="8"/>
        <rFont val="Times New Roman"/>
        <family val="1"/>
      </rPr>
      <t>V</t>
    </r>
    <r>
      <rPr>
        <sz val="12"/>
        <color indexed="8"/>
        <rFont val="標楷體"/>
        <family val="4"/>
        <charset val="136"/>
      </rPr>
      <t>（</t>
    </r>
    <r>
      <rPr>
        <sz val="12"/>
        <color indexed="8"/>
        <rFont val="Times New Roman"/>
        <family val="1"/>
      </rPr>
      <t>DVD+</t>
    </r>
    <r>
      <rPr>
        <sz val="12"/>
        <color indexed="8"/>
        <rFont val="標楷體"/>
        <family val="4"/>
        <charset val="136"/>
      </rPr>
      <t>書）</t>
    </r>
    <phoneticPr fontId="3" type="noConversion"/>
  </si>
  <si>
    <r>
      <rPr>
        <sz val="12"/>
        <color indexed="8"/>
        <rFont val="標楷體"/>
        <family val="4"/>
        <charset val="136"/>
      </rPr>
      <t>國家教育研究院</t>
    </r>
    <phoneticPr fontId="3" type="noConversion"/>
  </si>
  <si>
    <r>
      <rPr>
        <sz val="12"/>
        <color indexed="8"/>
        <rFont val="標楷體"/>
        <family val="4"/>
        <charset val="136"/>
      </rPr>
      <t>壓力管理手冊</t>
    </r>
    <r>
      <rPr>
        <sz val="12"/>
        <color indexed="8"/>
        <rFont val="Times New Roman"/>
        <family val="1"/>
      </rPr>
      <t>(</t>
    </r>
    <r>
      <rPr>
        <sz val="12"/>
        <color indexed="8"/>
        <rFont val="標楷體"/>
        <family val="4"/>
        <charset val="136"/>
      </rPr>
      <t>書</t>
    </r>
    <r>
      <rPr>
        <sz val="12"/>
        <color indexed="8"/>
        <rFont val="Times New Roman"/>
        <family val="1"/>
      </rPr>
      <t>+CD)</t>
    </r>
    <phoneticPr fontId="3" type="noConversion"/>
  </si>
  <si>
    <r>
      <rPr>
        <sz val="12"/>
        <color indexed="8"/>
        <rFont val="標楷體"/>
        <family val="4"/>
        <charset val="136"/>
      </rPr>
      <t>國立嘉義大學</t>
    </r>
    <phoneticPr fontId="3" type="noConversion"/>
  </si>
  <si>
    <r>
      <t>102.06</t>
    </r>
    <r>
      <rPr>
        <sz val="12"/>
        <color indexed="8"/>
        <rFont val="標楷體"/>
        <family val="4"/>
        <charset val="136"/>
      </rPr>
      <t>贈</t>
    </r>
    <phoneticPr fontId="3" type="noConversion"/>
  </si>
  <si>
    <r>
      <t>102</t>
    </r>
    <r>
      <rPr>
        <sz val="12"/>
        <color indexed="8"/>
        <rFont val="標楷體"/>
        <family val="4"/>
        <charset val="136"/>
      </rPr>
      <t>年生涯規劃教學資源</t>
    </r>
    <phoneticPr fontId="3" type="noConversion"/>
  </si>
  <si>
    <r>
      <rPr>
        <sz val="12"/>
        <color indexed="8"/>
        <rFont val="標楷體"/>
        <family val="4"/>
        <charset val="136"/>
      </rPr>
      <t>逆光飛翔</t>
    </r>
    <phoneticPr fontId="3" type="noConversion"/>
  </si>
  <si>
    <r>
      <rPr>
        <sz val="12"/>
        <color indexed="8"/>
        <rFont val="標楷體"/>
        <family val="4"/>
        <charset val="136"/>
      </rPr>
      <t>澤東電影公司</t>
    </r>
    <phoneticPr fontId="3" type="noConversion"/>
  </si>
  <si>
    <r>
      <rPr>
        <sz val="12"/>
        <rFont val="標楷體"/>
        <family val="4"/>
        <charset val="136"/>
      </rPr>
      <t>天馬行空數位有限公司</t>
    </r>
    <phoneticPr fontId="3" type="noConversion"/>
  </si>
  <si>
    <r>
      <rPr>
        <sz val="12"/>
        <color indexed="8"/>
        <rFont val="標楷體"/>
        <family val="4"/>
        <charset val="136"/>
      </rPr>
      <t>性別平等教育</t>
    </r>
    <r>
      <rPr>
        <sz val="12"/>
        <color indexed="8"/>
        <rFont val="Times New Roman"/>
        <family val="1"/>
      </rPr>
      <t>VI</t>
    </r>
    <phoneticPr fontId="3" type="noConversion"/>
  </si>
  <si>
    <r>
      <rPr>
        <sz val="12"/>
        <color indexed="8"/>
        <rFont val="標楷體"/>
        <family val="4"/>
        <charset val="136"/>
      </rPr>
      <t>點亮愛：貝貝的尋光旅程</t>
    </r>
    <phoneticPr fontId="3" type="noConversion"/>
  </si>
  <si>
    <r>
      <rPr>
        <sz val="12"/>
        <color indexed="8"/>
        <rFont val="標楷體"/>
        <family val="4"/>
        <charset val="136"/>
      </rPr>
      <t>新竹市天主教仁愛社會福利基金會</t>
    </r>
    <phoneticPr fontId="3" type="noConversion"/>
  </si>
  <si>
    <r>
      <t>103.06</t>
    </r>
    <r>
      <rPr>
        <sz val="12"/>
        <color indexed="8"/>
        <rFont val="標楷體"/>
        <family val="4"/>
        <charset val="136"/>
      </rPr>
      <t>贈</t>
    </r>
    <phoneticPr fontId="3" type="noConversion"/>
  </si>
  <si>
    <r>
      <rPr>
        <sz val="12"/>
        <color indexed="8"/>
        <rFont val="標楷體"/>
        <family val="4"/>
        <charset val="136"/>
      </rPr>
      <t>性別</t>
    </r>
    <phoneticPr fontId="14" type="noConversion"/>
  </si>
  <si>
    <r>
      <rPr>
        <sz val="12"/>
        <rFont val="標楷體"/>
        <family val="4"/>
        <charset val="136"/>
      </rPr>
      <t>得利影視</t>
    </r>
    <phoneticPr fontId="14" type="noConversion"/>
  </si>
  <si>
    <r>
      <rPr>
        <sz val="12"/>
        <color theme="1"/>
        <rFont val="標楷體"/>
        <family val="4"/>
        <charset val="136"/>
      </rPr>
      <t>性別平等教育</t>
    </r>
    <r>
      <rPr>
        <sz val="12"/>
        <color theme="1"/>
        <rFont val="Times New Roman"/>
        <family val="1"/>
      </rPr>
      <t>VII</t>
    </r>
    <phoneticPr fontId="14" type="noConversion"/>
  </si>
  <si>
    <r>
      <rPr>
        <sz val="12"/>
        <rFont val="標楷體"/>
        <family val="4"/>
        <charset val="136"/>
      </rPr>
      <t>國家教育研究院</t>
    </r>
    <phoneticPr fontId="14" type="noConversion"/>
  </si>
  <si>
    <r>
      <t>104.09</t>
    </r>
    <r>
      <rPr>
        <sz val="12"/>
        <color indexed="8"/>
        <rFont val="標楷體"/>
        <family val="4"/>
        <charset val="136"/>
      </rPr>
      <t>贈</t>
    </r>
    <phoneticPr fontId="14" type="noConversion"/>
  </si>
  <si>
    <r>
      <rPr>
        <sz val="12"/>
        <color indexed="8"/>
        <rFont val="標楷體"/>
        <family val="4"/>
        <charset val="136"/>
      </rPr>
      <t>嘉友電子</t>
    </r>
    <phoneticPr fontId="14" type="noConversion"/>
  </si>
  <si>
    <t>DVD</t>
    <phoneticPr fontId="14" type="noConversion"/>
  </si>
  <si>
    <r>
      <t>106</t>
    </r>
    <r>
      <rPr>
        <sz val="12"/>
        <color indexed="8"/>
        <rFont val="標楷體"/>
        <family val="4"/>
        <charset val="136"/>
      </rPr>
      <t>年度生涯規劃學科中心教學資源</t>
    </r>
    <phoneticPr fontId="14" type="noConversion"/>
  </si>
  <si>
    <r>
      <t>106.12</t>
    </r>
    <r>
      <rPr>
        <sz val="12"/>
        <color indexed="8"/>
        <rFont val="標楷體"/>
        <family val="4"/>
        <charset val="136"/>
      </rPr>
      <t>贈</t>
    </r>
    <phoneticPr fontId="14" type="noConversion"/>
  </si>
  <si>
    <t>CD</t>
    <phoneticPr fontId="14" type="noConversion"/>
  </si>
  <si>
    <t>生涯規劃學科中心</t>
    <phoneticPr fontId="3" type="noConversion"/>
  </si>
  <si>
    <r>
      <t>107.03</t>
    </r>
    <r>
      <rPr>
        <sz val="12"/>
        <color indexed="8"/>
        <rFont val="標楷體"/>
        <family val="4"/>
        <charset val="136"/>
      </rPr>
      <t>贈</t>
    </r>
    <phoneticPr fontId="14" type="noConversion"/>
  </si>
  <si>
    <r>
      <t xml:space="preserve">  </t>
    </r>
    <r>
      <rPr>
        <sz val="12"/>
        <rFont val="標楷體"/>
        <family val="4"/>
        <charset val="136"/>
      </rPr>
      <t>國立北港高級農工職業學校輔導室桌遊媒材一覽表</t>
    </r>
    <phoneticPr fontId="3" type="noConversion"/>
  </si>
  <si>
    <r>
      <rPr>
        <sz val="12"/>
        <rFont val="標楷體"/>
        <family val="4"/>
        <charset val="136"/>
      </rPr>
      <t>規格</t>
    </r>
    <phoneticPr fontId="3" type="noConversion"/>
  </si>
  <si>
    <r>
      <rPr>
        <sz val="12"/>
        <rFont val="標楷體"/>
        <family val="4"/>
        <charset val="136"/>
      </rPr>
      <t>數量</t>
    </r>
  </si>
  <si>
    <r>
      <rPr>
        <sz val="12"/>
        <rFont val="標楷體"/>
        <family val="4"/>
        <charset val="136"/>
      </rPr>
      <t>備註</t>
    </r>
    <phoneticPr fontId="3" type="noConversion"/>
  </si>
  <si>
    <r>
      <t>CV</t>
    </r>
    <r>
      <rPr>
        <sz val="12"/>
        <rFont val="標楷體"/>
        <family val="4"/>
        <charset val="136"/>
      </rPr>
      <t>人生履歷桌遊</t>
    </r>
    <phoneticPr fontId="3" type="noConversion"/>
  </si>
  <si>
    <r>
      <t>The Little Prince</t>
    </r>
    <r>
      <rPr>
        <sz val="12"/>
        <rFont val="標楷體"/>
        <family val="4"/>
        <charset val="136"/>
      </rPr>
      <t>小王子</t>
    </r>
    <r>
      <rPr>
        <sz val="12"/>
        <rFont val="Times New Roman"/>
        <family val="1"/>
      </rPr>
      <t xml:space="preserve"> - </t>
    </r>
    <r>
      <rPr>
        <sz val="12"/>
        <rFont val="標楷體"/>
        <family val="4"/>
        <charset val="136"/>
      </rPr>
      <t>給我一個星球桌遊</t>
    </r>
    <phoneticPr fontId="3" type="noConversion"/>
  </si>
  <si>
    <r>
      <rPr>
        <sz val="12"/>
        <rFont val="標楷體"/>
        <family val="4"/>
        <charset val="136"/>
      </rPr>
      <t>生涯大亨</t>
    </r>
    <phoneticPr fontId="3" type="noConversion"/>
  </si>
  <si>
    <r>
      <rPr>
        <sz val="12"/>
        <rFont val="標楷體"/>
        <family val="4"/>
        <charset val="136"/>
      </rPr>
      <t>妙語說書人</t>
    </r>
    <r>
      <rPr>
        <sz val="12"/>
        <rFont val="Times New Roman"/>
        <family val="1"/>
      </rPr>
      <t>3</t>
    </r>
    <r>
      <rPr>
        <sz val="12"/>
        <rFont val="標楷體"/>
        <family val="4"/>
        <charset val="136"/>
      </rPr>
      <t>：奧德賽</t>
    </r>
  </si>
  <si>
    <r>
      <rPr>
        <sz val="12"/>
        <rFont val="標楷體"/>
        <family val="4"/>
        <charset val="136"/>
      </rPr>
      <t>妙語說書人</t>
    </r>
    <r>
      <rPr>
        <sz val="12"/>
        <rFont val="Times New Roman"/>
        <family val="1"/>
      </rPr>
      <t>5</t>
    </r>
    <r>
      <rPr>
        <sz val="12"/>
        <rFont val="標楷體"/>
        <family val="4"/>
        <charset val="136"/>
      </rPr>
      <t>：白日夢擴充</t>
    </r>
    <phoneticPr fontId="3" type="noConversion"/>
  </si>
  <si>
    <r>
      <rPr>
        <sz val="12"/>
        <rFont val="標楷體"/>
        <family val="4"/>
        <charset val="136"/>
      </rPr>
      <t>妙語說書人</t>
    </r>
    <r>
      <rPr>
        <sz val="12"/>
        <rFont val="Times New Roman"/>
        <family val="1"/>
      </rPr>
      <t>Dixit</t>
    </r>
    <phoneticPr fontId="3" type="noConversion"/>
  </si>
  <si>
    <r>
      <rPr>
        <sz val="12"/>
        <rFont val="標楷體"/>
        <family val="4"/>
        <charset val="136"/>
      </rPr>
      <t>房地產拍賣（精裝版）</t>
    </r>
  </si>
  <si>
    <r>
      <rPr>
        <sz val="12"/>
        <rFont val="標楷體"/>
        <family val="4"/>
        <charset val="136"/>
      </rPr>
      <t>風聲黑名單</t>
    </r>
  </si>
  <si>
    <r>
      <rPr>
        <sz val="12"/>
        <rFont val="標楷體"/>
        <family val="4"/>
        <charset val="136"/>
      </rPr>
      <t>從前從前</t>
    </r>
  </si>
  <si>
    <r>
      <rPr>
        <sz val="12"/>
        <rFont val="標楷體"/>
        <family val="4"/>
        <charset val="136"/>
      </rPr>
      <t>探索心</t>
    </r>
    <phoneticPr fontId="3" type="noConversion"/>
  </si>
  <si>
    <r>
      <rPr>
        <sz val="12"/>
        <rFont val="標楷體"/>
        <family val="4"/>
        <charset val="136"/>
      </rPr>
      <t>間諜危機</t>
    </r>
  </si>
  <si>
    <r>
      <rPr>
        <sz val="12"/>
        <rFont val="標楷體"/>
        <family val="4"/>
        <charset val="136"/>
      </rPr>
      <t>碰</t>
    </r>
    <r>
      <rPr>
        <sz val="12"/>
        <rFont val="Times New Roman"/>
        <family val="1"/>
      </rPr>
      <t>!BANG!</t>
    </r>
  </si>
  <si>
    <r>
      <rPr>
        <sz val="12"/>
        <rFont val="標楷體"/>
        <family val="4"/>
        <charset val="136"/>
      </rPr>
      <t>實話實說</t>
    </r>
    <r>
      <rPr>
        <sz val="12"/>
        <rFont val="Times New Roman"/>
        <family val="1"/>
      </rPr>
      <t>2</t>
    </r>
    <r>
      <rPr>
        <sz val="12"/>
        <rFont val="標楷體"/>
        <family val="4"/>
        <charset val="136"/>
      </rPr>
      <t>桌遊</t>
    </r>
    <phoneticPr fontId="3" type="noConversion"/>
  </si>
  <si>
    <r>
      <rPr>
        <sz val="12"/>
        <rFont val="標楷體"/>
        <family val="4"/>
        <charset val="136"/>
      </rPr>
      <t>演化論物種起源</t>
    </r>
  </si>
  <si>
    <r>
      <t xml:space="preserve">  </t>
    </r>
    <r>
      <rPr>
        <sz val="12"/>
        <rFont val="標楷體"/>
        <family val="4"/>
        <charset val="136"/>
      </rPr>
      <t>國立北港高級農工職業學校輔導室攜帶式教具一覽表</t>
    </r>
    <phoneticPr fontId="3" type="noConversion"/>
  </si>
  <si>
    <t>攜帶式教具名稱</t>
    <phoneticPr fontId="3" type="noConversion"/>
  </si>
  <si>
    <r>
      <rPr>
        <sz val="12"/>
        <rFont val="標楷體"/>
        <family val="4"/>
        <charset val="136"/>
      </rPr>
      <t>規格</t>
    </r>
    <phoneticPr fontId="3" type="noConversion"/>
  </si>
  <si>
    <r>
      <rPr>
        <sz val="12"/>
        <rFont val="標楷體"/>
        <family val="4"/>
        <charset val="136"/>
      </rPr>
      <t>齊眉鋁棍</t>
    </r>
    <r>
      <rPr>
        <sz val="12"/>
        <rFont val="Times New Roman"/>
        <family val="1"/>
      </rPr>
      <t>(10</t>
    </r>
    <r>
      <rPr>
        <sz val="12"/>
        <rFont val="標楷體"/>
        <family val="4"/>
        <charset val="136"/>
      </rPr>
      <t>節</t>
    </r>
    <r>
      <rPr>
        <sz val="12"/>
        <rFont val="Times New Roman"/>
        <family val="1"/>
      </rPr>
      <t>)</t>
    </r>
    <phoneticPr fontId="14" type="noConversion"/>
  </si>
  <si>
    <r>
      <rPr>
        <sz val="12"/>
        <rFont val="標楷體"/>
        <family val="4"/>
        <charset val="136"/>
      </rPr>
      <t>工作生產線</t>
    </r>
    <phoneticPr fontId="14" type="noConversion"/>
  </si>
  <si>
    <r>
      <rPr>
        <sz val="12"/>
        <rFont val="標楷體"/>
        <family val="4"/>
        <charset val="136"/>
      </rPr>
      <t>猜猜我是誰布幕</t>
    </r>
    <phoneticPr fontId="14" type="noConversion"/>
  </si>
  <si>
    <r>
      <rPr>
        <sz val="12"/>
        <rFont val="標楷體"/>
        <family val="4"/>
        <charset val="136"/>
      </rPr>
      <t>溝通地雷</t>
    </r>
    <phoneticPr fontId="14" type="noConversion"/>
  </si>
  <si>
    <r>
      <rPr>
        <sz val="12"/>
        <rFont val="標楷體"/>
        <family val="4"/>
        <charset val="136"/>
      </rPr>
      <t>搶救酷斯拉</t>
    </r>
    <phoneticPr fontId="14" type="noConversion"/>
  </si>
  <si>
    <r>
      <rPr>
        <sz val="12"/>
        <rFont val="標楷體"/>
        <family val="4"/>
        <charset val="136"/>
      </rPr>
      <t>搶救原子爐</t>
    </r>
    <phoneticPr fontId="14" type="noConversion"/>
  </si>
  <si>
    <r>
      <rPr>
        <sz val="12"/>
        <rFont val="標楷體"/>
        <family val="4"/>
        <charset val="136"/>
      </rPr>
      <t>硫酸河</t>
    </r>
    <phoneticPr fontId="14" type="noConversion"/>
  </si>
  <si>
    <r>
      <rPr>
        <sz val="12"/>
        <color indexed="8"/>
        <rFont val="標楷體"/>
        <family val="4"/>
        <charset val="136"/>
      </rPr>
      <t>國立北港高級農工職業學校輔導室多媒體</t>
    </r>
    <r>
      <rPr>
        <sz val="12"/>
        <color indexed="8"/>
        <rFont val="Times New Roman"/>
        <family val="1"/>
      </rPr>
      <t>(CD</t>
    </r>
    <r>
      <rPr>
        <sz val="12"/>
        <color indexed="8"/>
        <rFont val="標楷體"/>
        <family val="4"/>
        <charset val="136"/>
      </rPr>
      <t>、</t>
    </r>
    <r>
      <rPr>
        <sz val="12"/>
        <color indexed="8"/>
        <rFont val="Times New Roman"/>
        <family val="1"/>
      </rPr>
      <t>VCD</t>
    </r>
    <r>
      <rPr>
        <sz val="12"/>
        <color indexed="8"/>
        <rFont val="標楷體"/>
        <family val="4"/>
        <charset val="136"/>
      </rPr>
      <t>、</t>
    </r>
    <r>
      <rPr>
        <sz val="12"/>
        <color indexed="8"/>
        <rFont val="Times New Roman"/>
        <family val="1"/>
      </rPr>
      <t>DVD)</t>
    </r>
    <r>
      <rPr>
        <sz val="12"/>
        <color indexed="8"/>
        <rFont val="標楷體"/>
        <family val="4"/>
        <charset val="136"/>
      </rPr>
      <t>一覽表</t>
    </r>
    <r>
      <rPr>
        <sz val="12"/>
        <color indexed="8"/>
        <rFont val="Times New Roman"/>
        <family val="1"/>
      </rPr>
      <t>(</t>
    </r>
    <r>
      <rPr>
        <sz val="12"/>
        <color indexed="8"/>
        <rFont val="標楷體"/>
        <family val="4"/>
        <charset val="136"/>
      </rPr>
      <t>非財產</t>
    </r>
    <r>
      <rPr>
        <sz val="12"/>
        <color indexed="8"/>
        <rFont val="Times New Roman"/>
        <family val="1"/>
      </rPr>
      <t xml:space="preserve">)               </t>
    </r>
    <phoneticPr fontId="3" type="noConversion"/>
  </si>
  <si>
    <t>VCD</t>
    <phoneticPr fontId="3" type="noConversion"/>
  </si>
  <si>
    <t>DVD</t>
    <phoneticPr fontId="3" type="noConversion"/>
  </si>
  <si>
    <t xml:space="preserve">VCD </t>
    <phoneticPr fontId="3" type="noConversion"/>
  </si>
  <si>
    <t>CD</t>
    <phoneticPr fontId="3" type="noConversion"/>
  </si>
  <si>
    <t>DVD</t>
    <phoneticPr fontId="3" type="noConversion"/>
  </si>
  <si>
    <t>VCD</t>
    <phoneticPr fontId="3" type="noConversion"/>
  </si>
  <si>
    <t>VCD</t>
    <phoneticPr fontId="3" type="noConversion"/>
  </si>
  <si>
    <t>DVD</t>
    <phoneticPr fontId="3" type="noConversion"/>
  </si>
  <si>
    <t>CD</t>
    <phoneticPr fontId="3" type="noConversion"/>
  </si>
  <si>
    <t>VCD</t>
    <phoneticPr fontId="3" type="noConversion"/>
  </si>
  <si>
    <t>DVD</t>
    <phoneticPr fontId="3" type="noConversion"/>
  </si>
  <si>
    <t>DVD</t>
    <phoneticPr fontId="3" type="noConversion"/>
  </si>
  <si>
    <t>VCD</t>
    <phoneticPr fontId="3" type="noConversion"/>
  </si>
  <si>
    <t>CD</t>
    <phoneticPr fontId="3" type="noConversion"/>
  </si>
  <si>
    <t>VHS</t>
    <phoneticPr fontId="3" type="noConversion"/>
  </si>
  <si>
    <t>VCD</t>
    <phoneticPr fontId="3" type="noConversion"/>
  </si>
  <si>
    <t>DVD</t>
    <phoneticPr fontId="3" type="noConversion"/>
  </si>
  <si>
    <t>DVD</t>
    <phoneticPr fontId="3" type="noConversion"/>
  </si>
  <si>
    <t>CD</t>
    <phoneticPr fontId="3" type="noConversion"/>
  </si>
  <si>
    <t>DVD</t>
    <phoneticPr fontId="3" type="noConversion"/>
  </si>
  <si>
    <t>CD</t>
    <phoneticPr fontId="3" type="noConversion"/>
  </si>
  <si>
    <t>DVD</t>
    <phoneticPr fontId="3" type="noConversion"/>
  </si>
  <si>
    <t xml:space="preserve">DVD </t>
    <phoneticPr fontId="3" type="noConversion"/>
  </si>
  <si>
    <t>VHS</t>
    <phoneticPr fontId="3" type="noConversion"/>
  </si>
  <si>
    <t>DVD</t>
    <phoneticPr fontId="3" type="noConversion"/>
  </si>
  <si>
    <t>VCD</t>
    <phoneticPr fontId="3" type="noConversion"/>
  </si>
  <si>
    <t>CD</t>
    <phoneticPr fontId="3" type="noConversion"/>
  </si>
  <si>
    <t>CD</t>
    <phoneticPr fontId="3" type="noConversion"/>
  </si>
  <si>
    <t>CD</t>
    <phoneticPr fontId="3" type="noConversion"/>
  </si>
  <si>
    <t>DVD</t>
    <phoneticPr fontId="3" type="noConversion"/>
  </si>
  <si>
    <t>VCD</t>
    <phoneticPr fontId="3" type="noConversion"/>
  </si>
  <si>
    <t xml:space="preserve"> DVD</t>
    <phoneticPr fontId="3" type="noConversion"/>
  </si>
  <si>
    <r>
      <rPr>
        <sz val="12"/>
        <rFont val="標楷體"/>
        <family val="4"/>
        <charset val="136"/>
      </rPr>
      <t>我們是這樣長大的</t>
    </r>
    <r>
      <rPr>
        <sz val="10"/>
        <color indexed="8"/>
        <rFont val="Times New Roman"/>
        <family val="1"/>
      </rPr>
      <t/>
    </r>
    <phoneticPr fontId="14" type="noConversion"/>
  </si>
  <si>
    <r>
      <rPr>
        <sz val="12"/>
        <rFont val="標楷體"/>
        <family val="4"/>
        <charset val="136"/>
      </rPr>
      <t>宝米數位</t>
    </r>
    <phoneticPr fontId="14" type="noConversion"/>
  </si>
  <si>
    <r>
      <rPr>
        <sz val="12"/>
        <rFont val="標楷體"/>
        <family val="4"/>
        <charset val="136"/>
      </rPr>
      <t>天際</t>
    </r>
    <phoneticPr fontId="14" type="noConversion"/>
  </si>
  <si>
    <r>
      <rPr>
        <sz val="12"/>
        <rFont val="標楷體"/>
        <family val="4"/>
        <charset val="136"/>
      </rPr>
      <t>家庭</t>
    </r>
    <phoneticPr fontId="14" type="noConversion"/>
  </si>
  <si>
    <t>/</t>
    <phoneticPr fontId="3" type="noConversion"/>
  </si>
  <si>
    <t>/</t>
    <phoneticPr fontId="3" type="noConversion"/>
  </si>
  <si>
    <t>/</t>
    <phoneticPr fontId="3" type="noConversion"/>
  </si>
  <si>
    <t>DVD</t>
    <phoneticPr fontId="3" type="noConversion"/>
  </si>
  <si>
    <t xml:space="preserve">DVD </t>
    <phoneticPr fontId="3" type="noConversion"/>
  </si>
  <si>
    <t xml:space="preserve"> DVD</t>
    <phoneticPr fontId="3" type="noConversion"/>
  </si>
  <si>
    <t>CD</t>
    <phoneticPr fontId="3" type="noConversion"/>
  </si>
  <si>
    <r>
      <t>106.10</t>
    </r>
    <r>
      <rPr>
        <sz val="12"/>
        <color indexed="8"/>
        <rFont val="標楷體"/>
        <family val="4"/>
        <charset val="136"/>
      </rPr>
      <t>贈</t>
    </r>
  </si>
  <si>
    <r>
      <t>106.11</t>
    </r>
    <r>
      <rPr>
        <sz val="12"/>
        <color indexed="8"/>
        <rFont val="標楷體"/>
        <family val="4"/>
        <charset val="136"/>
      </rPr>
      <t>贈</t>
    </r>
  </si>
  <si>
    <t>CD</t>
    <phoneticPr fontId="14" type="noConversion"/>
  </si>
  <si>
    <r>
      <t>107.11</t>
    </r>
    <r>
      <rPr>
        <sz val="12"/>
        <color indexed="8"/>
        <rFont val="標楷體"/>
        <family val="4"/>
        <charset val="136"/>
      </rPr>
      <t>贈</t>
    </r>
  </si>
  <si>
    <t>CD</t>
    <phoneticPr fontId="14" type="noConversion"/>
  </si>
  <si>
    <r>
      <t>107.12</t>
    </r>
    <r>
      <rPr>
        <sz val="12"/>
        <color indexed="8"/>
        <rFont val="標楷體"/>
        <family val="4"/>
        <charset val="136"/>
      </rPr>
      <t>贈</t>
    </r>
    <phoneticPr fontId="14" type="noConversion"/>
  </si>
  <si>
    <r>
      <t>110.11</t>
    </r>
    <r>
      <rPr>
        <sz val="12"/>
        <color indexed="8"/>
        <rFont val="標楷體"/>
        <family val="4"/>
        <charset val="136"/>
      </rPr>
      <t>贈</t>
    </r>
  </si>
  <si>
    <r>
      <rPr>
        <sz val="12"/>
        <rFont val="標楷體"/>
        <family val="4"/>
        <charset val="136"/>
      </rPr>
      <t>國立北港高級農工職業學校輔導室多媒體</t>
    </r>
    <r>
      <rPr>
        <sz val="12"/>
        <rFont val="Times New Roman"/>
        <family val="1"/>
      </rPr>
      <t>(CD</t>
    </r>
    <r>
      <rPr>
        <sz val="12"/>
        <rFont val="標楷體"/>
        <family val="4"/>
        <charset val="136"/>
      </rPr>
      <t>、</t>
    </r>
    <r>
      <rPr>
        <sz val="12"/>
        <rFont val="Times New Roman"/>
        <family val="1"/>
      </rPr>
      <t>VCD</t>
    </r>
    <r>
      <rPr>
        <sz val="12"/>
        <rFont val="標楷體"/>
        <family val="4"/>
        <charset val="136"/>
      </rPr>
      <t>、</t>
    </r>
    <r>
      <rPr>
        <sz val="12"/>
        <rFont val="Times New Roman"/>
        <family val="1"/>
      </rPr>
      <t>DVD)</t>
    </r>
    <r>
      <rPr>
        <sz val="12"/>
        <rFont val="標楷體"/>
        <family val="4"/>
        <charset val="136"/>
      </rPr>
      <t>一覽表</t>
    </r>
    <r>
      <rPr>
        <sz val="12"/>
        <rFont val="Times New Roman"/>
        <family val="1"/>
      </rPr>
      <t xml:space="preserve">               </t>
    </r>
    <phoneticPr fontId="3" type="noConversion"/>
  </si>
  <si>
    <r>
      <rPr>
        <sz val="12"/>
        <rFont val="標楷體"/>
        <family val="4"/>
        <charset val="136"/>
      </rPr>
      <t>拒絕同儕壓力</t>
    </r>
    <phoneticPr fontId="3" type="noConversion"/>
  </si>
  <si>
    <r>
      <rPr>
        <sz val="12"/>
        <rFont val="標楷體"/>
        <family val="4"/>
        <charset val="136"/>
      </rPr>
      <t>百禾文化</t>
    </r>
  </si>
  <si>
    <r>
      <t>97.05</t>
    </r>
    <r>
      <rPr>
        <sz val="12"/>
        <rFont val="標楷體"/>
        <family val="4"/>
        <charset val="136"/>
      </rPr>
      <t>購</t>
    </r>
  </si>
  <si>
    <r>
      <rPr>
        <sz val="12"/>
        <rFont val="標楷體"/>
        <family val="4"/>
        <charset val="136"/>
      </rPr>
      <t>學習倫理與價值</t>
    </r>
    <phoneticPr fontId="3" type="noConversion"/>
  </si>
  <si>
    <r>
      <rPr>
        <sz val="12"/>
        <rFont val="標楷體"/>
        <family val="4"/>
        <charset val="136"/>
      </rPr>
      <t>預防暴力：老師及學生都應該知道的事</t>
    </r>
    <r>
      <rPr>
        <sz val="12"/>
        <rFont val="Times New Roman"/>
        <family val="1"/>
      </rPr>
      <t> </t>
    </r>
    <phoneticPr fontId="3" type="noConversion"/>
  </si>
  <si>
    <r>
      <rPr>
        <sz val="12"/>
        <rFont val="標楷體"/>
        <family val="4"/>
        <charset val="136"/>
      </rPr>
      <t>現實生活中的校園性騷擾</t>
    </r>
    <phoneticPr fontId="3" type="noConversion"/>
  </si>
  <si>
    <r>
      <rPr>
        <sz val="12"/>
        <rFont val="標楷體"/>
        <family val="4"/>
        <charset val="136"/>
      </rPr>
      <t>時間不夠用：學習</t>
    </r>
    <r>
      <rPr>
        <sz val="12"/>
        <rFont val="Times New Roman"/>
        <family val="1"/>
      </rPr>
      <t>“</t>
    </r>
    <r>
      <rPr>
        <sz val="12"/>
        <rFont val="標楷體"/>
        <family val="4"/>
        <charset val="136"/>
      </rPr>
      <t>時間管理</t>
    </r>
    <r>
      <rPr>
        <sz val="12"/>
        <rFont val="Times New Roman"/>
        <family val="1"/>
      </rPr>
      <t>”</t>
    </r>
    <r>
      <rPr>
        <sz val="12"/>
        <rFont val="標楷體"/>
        <family val="4"/>
        <charset val="136"/>
      </rPr>
      <t>與善用時間</t>
    </r>
    <phoneticPr fontId="3" type="noConversion"/>
  </si>
  <si>
    <r>
      <rPr>
        <sz val="12"/>
        <rFont val="標楷體"/>
        <family val="4"/>
        <charset val="136"/>
      </rPr>
      <t>包容不同的族群</t>
    </r>
    <phoneticPr fontId="3" type="noConversion"/>
  </si>
  <si>
    <r>
      <rPr>
        <sz val="12"/>
        <rFont val="標楷體"/>
        <family val="4"/>
        <charset val="136"/>
      </rPr>
      <t>培養良好的學習技巧</t>
    </r>
    <r>
      <rPr>
        <sz val="12"/>
        <rFont val="Times New Roman"/>
        <family val="1"/>
      </rPr>
      <t>(1)</t>
    </r>
    <phoneticPr fontId="3" type="noConversion"/>
  </si>
  <si>
    <r>
      <rPr>
        <sz val="12"/>
        <rFont val="標楷體"/>
        <family val="4"/>
        <charset val="136"/>
      </rPr>
      <t>培養良好的學習技巧</t>
    </r>
    <r>
      <rPr>
        <sz val="12"/>
        <rFont val="Times New Roman"/>
        <family val="1"/>
      </rPr>
      <t>(2)</t>
    </r>
    <phoneticPr fontId="3" type="noConversion"/>
  </si>
  <si>
    <r>
      <rPr>
        <sz val="12"/>
        <rFont val="標楷體"/>
        <family val="4"/>
        <charset val="136"/>
      </rPr>
      <t>青少年如何處理憤怒的情緒</t>
    </r>
    <phoneticPr fontId="3" type="noConversion"/>
  </si>
  <si>
    <r>
      <rPr>
        <sz val="12"/>
        <rFont val="標楷體"/>
        <family val="4"/>
        <charset val="136"/>
      </rPr>
      <t>相互尊敬</t>
    </r>
    <r>
      <rPr>
        <sz val="12"/>
        <rFont val="Times New Roman"/>
        <family val="1"/>
      </rPr>
      <t>~</t>
    </r>
    <r>
      <rPr>
        <sz val="12"/>
        <rFont val="標楷體"/>
        <family val="4"/>
        <charset val="136"/>
      </rPr>
      <t>避免性騷擾</t>
    </r>
    <phoneticPr fontId="3" type="noConversion"/>
  </si>
  <si>
    <r>
      <rPr>
        <sz val="12"/>
        <rFont val="標楷體"/>
        <family val="4"/>
        <charset val="136"/>
      </rPr>
      <t>台灣人物誌：孕育西瓜之手</t>
    </r>
    <r>
      <rPr>
        <sz val="12"/>
        <rFont val="Times New Roman"/>
        <family val="1"/>
      </rPr>
      <t>~</t>
    </r>
    <r>
      <rPr>
        <sz val="12"/>
        <rFont val="標楷體"/>
        <family val="4"/>
        <charset val="136"/>
      </rPr>
      <t>陳文郁</t>
    </r>
    <phoneticPr fontId="3" type="noConversion"/>
  </si>
  <si>
    <r>
      <rPr>
        <sz val="12"/>
        <rFont val="標楷體"/>
        <family val="4"/>
        <charset val="136"/>
      </rPr>
      <t>采昌國際多媒體股份有限公司</t>
    </r>
  </si>
  <si>
    <r>
      <rPr>
        <sz val="12"/>
        <rFont val="標楷體"/>
        <family val="4"/>
        <charset val="136"/>
      </rPr>
      <t>極地熊寶貝</t>
    </r>
    <r>
      <rPr>
        <sz val="12"/>
        <rFont val="Times New Roman"/>
        <family val="1"/>
      </rPr>
      <t>~</t>
    </r>
    <r>
      <rPr>
        <sz val="12"/>
        <rFont val="標楷體"/>
        <family val="4"/>
        <charset val="136"/>
      </rPr>
      <t>拿努的歷險</t>
    </r>
    <r>
      <rPr>
        <sz val="12"/>
        <rFont val="Times New Roman"/>
        <family val="1"/>
      </rPr>
      <t xml:space="preserve"> </t>
    </r>
    <phoneticPr fontId="3" type="noConversion"/>
  </si>
  <si>
    <r>
      <rPr>
        <sz val="12"/>
        <rFont val="標楷體"/>
        <family val="4"/>
        <charset val="136"/>
      </rPr>
      <t>維傑公司</t>
    </r>
    <phoneticPr fontId="3" type="noConversion"/>
  </si>
  <si>
    <r>
      <rPr>
        <sz val="12"/>
        <rFont val="標楷體"/>
        <family val="4"/>
        <charset val="136"/>
      </rPr>
      <t>聯成公司</t>
    </r>
    <phoneticPr fontId="3" type="noConversion"/>
  </si>
  <si>
    <r>
      <t>97.05</t>
    </r>
    <r>
      <rPr>
        <sz val="12"/>
        <rFont val="標楷體"/>
        <family val="4"/>
        <charset val="136"/>
      </rPr>
      <t>購、</t>
    </r>
    <r>
      <rPr>
        <sz val="12"/>
        <color rgb="FFFF0000"/>
        <rFont val="標楷體"/>
        <family val="4"/>
        <charset val="136"/>
      </rPr>
      <t>故障</t>
    </r>
    <phoneticPr fontId="3" type="noConversion"/>
  </si>
  <si>
    <r>
      <rPr>
        <sz val="12"/>
        <rFont val="標楷體"/>
        <family val="4"/>
        <charset val="136"/>
      </rPr>
      <t>花木蘭</t>
    </r>
    <phoneticPr fontId="3" type="noConversion"/>
  </si>
  <si>
    <r>
      <rPr>
        <sz val="12"/>
        <rFont val="標楷體"/>
        <family val="4"/>
        <charset val="136"/>
      </rPr>
      <t>得利影視</t>
    </r>
    <phoneticPr fontId="3" type="noConversion"/>
  </si>
  <si>
    <r>
      <rPr>
        <sz val="12"/>
        <rFont val="標楷體"/>
        <family val="4"/>
        <charset val="136"/>
      </rPr>
      <t>卡特教頭</t>
    </r>
    <phoneticPr fontId="3" type="noConversion"/>
  </si>
  <si>
    <r>
      <rPr>
        <sz val="12"/>
        <rFont val="標楷體"/>
        <family val="4"/>
        <charset val="136"/>
      </rPr>
      <t>影傑公司</t>
    </r>
    <phoneticPr fontId="3" type="noConversion"/>
  </si>
  <si>
    <r>
      <rPr>
        <sz val="12"/>
        <rFont val="標楷體"/>
        <family val="4"/>
        <charset val="136"/>
      </rPr>
      <t>台灣人物誌：證嚴法師</t>
    </r>
    <phoneticPr fontId="3" type="noConversion"/>
  </si>
  <si>
    <r>
      <t>98.12</t>
    </r>
    <r>
      <rPr>
        <sz val="12"/>
        <rFont val="標楷體"/>
        <family val="4"/>
        <charset val="136"/>
      </rPr>
      <t>購</t>
    </r>
    <phoneticPr fontId="3" type="noConversion"/>
  </si>
  <si>
    <r>
      <rPr>
        <sz val="12"/>
        <rFont val="標楷體"/>
        <family val="4"/>
        <charset val="136"/>
      </rPr>
      <t>火焰之舞</t>
    </r>
    <phoneticPr fontId="3" type="noConversion"/>
  </si>
  <si>
    <r>
      <rPr>
        <sz val="12"/>
        <rFont val="標楷體"/>
        <family val="4"/>
        <charset val="136"/>
      </rPr>
      <t>影傑有限公司</t>
    </r>
    <phoneticPr fontId="3" type="noConversion"/>
  </si>
  <si>
    <r>
      <rPr>
        <sz val="12"/>
        <rFont val="標楷體"/>
        <family val="4"/>
        <charset val="136"/>
      </rPr>
      <t>當幸福來敲門</t>
    </r>
    <phoneticPr fontId="3" type="noConversion"/>
  </si>
  <si>
    <r>
      <rPr>
        <sz val="12"/>
        <rFont val="標楷體"/>
        <family val="4"/>
        <charset val="136"/>
      </rPr>
      <t>威翰資訊網路股份有限公司</t>
    </r>
    <phoneticPr fontId="3" type="noConversion"/>
  </si>
  <si>
    <r>
      <rPr>
        <sz val="12"/>
        <rFont val="標楷體"/>
        <family val="4"/>
        <charset val="136"/>
      </rPr>
      <t>扭轉未來</t>
    </r>
    <phoneticPr fontId="3" type="noConversion"/>
  </si>
  <si>
    <r>
      <rPr>
        <sz val="12"/>
        <rFont val="標楷體"/>
        <family val="4"/>
        <charset val="136"/>
      </rPr>
      <t>小樹的故事</t>
    </r>
    <phoneticPr fontId="3" type="noConversion"/>
  </si>
  <si>
    <r>
      <rPr>
        <sz val="12"/>
        <rFont val="標楷體"/>
        <family val="4"/>
        <charset val="136"/>
      </rPr>
      <t>我的火星小孩</t>
    </r>
    <phoneticPr fontId="3" type="noConversion"/>
  </si>
  <si>
    <r>
      <rPr>
        <sz val="12"/>
        <rFont val="標楷體"/>
        <family val="4"/>
        <charset val="136"/>
      </rPr>
      <t>葳勝國際股份有限公司</t>
    </r>
    <phoneticPr fontId="3" type="noConversion"/>
  </si>
  <si>
    <r>
      <rPr>
        <sz val="12"/>
        <rFont val="標楷體"/>
        <family val="4"/>
        <charset val="136"/>
      </rPr>
      <t>盧貝松之搶救地球</t>
    </r>
    <phoneticPr fontId="3" type="noConversion"/>
  </si>
  <si>
    <r>
      <rPr>
        <sz val="12"/>
        <rFont val="標楷體"/>
        <family val="4"/>
        <charset val="136"/>
      </rPr>
      <t>盧貝松</t>
    </r>
    <phoneticPr fontId="3" type="noConversion"/>
  </si>
  <si>
    <r>
      <rPr>
        <sz val="12"/>
        <rFont val="標楷體"/>
        <family val="4"/>
        <charset val="136"/>
      </rPr>
      <t>中藝國際影視股份有限公司</t>
    </r>
    <phoneticPr fontId="3" type="noConversion"/>
  </si>
  <si>
    <r>
      <rPr>
        <sz val="12"/>
        <rFont val="標楷體"/>
        <family val="4"/>
        <charset val="136"/>
      </rPr>
      <t>冏男孩</t>
    </r>
    <phoneticPr fontId="3" type="noConversion"/>
  </si>
  <si>
    <r>
      <rPr>
        <sz val="12"/>
        <rFont val="標楷體"/>
        <family val="4"/>
        <charset val="136"/>
      </rPr>
      <t>影一製作所股份有限公司</t>
    </r>
    <phoneticPr fontId="3" type="noConversion"/>
  </si>
  <si>
    <r>
      <rPr>
        <sz val="12"/>
        <rFont val="標楷體"/>
        <family val="4"/>
        <charset val="136"/>
      </rPr>
      <t>美商華納影片公司兄弟公司台灣分公司</t>
    </r>
  </si>
  <si>
    <r>
      <rPr>
        <sz val="12"/>
        <rFont val="標楷體"/>
        <family val="4"/>
        <charset val="136"/>
      </rPr>
      <t>十月的天空</t>
    </r>
    <phoneticPr fontId="3" type="noConversion"/>
  </si>
  <si>
    <r>
      <rPr>
        <sz val="12"/>
        <rFont val="標楷體"/>
        <family val="4"/>
        <charset val="136"/>
      </rPr>
      <t>想飛的鋼琴少年</t>
    </r>
    <phoneticPr fontId="3" type="noConversion"/>
  </si>
  <si>
    <r>
      <rPr>
        <sz val="12"/>
        <rFont val="標楷體"/>
        <family val="4"/>
        <charset val="136"/>
      </rPr>
      <t>逸琦</t>
    </r>
    <phoneticPr fontId="3" type="noConversion"/>
  </si>
  <si>
    <r>
      <rPr>
        <sz val="12"/>
        <rFont val="標楷體"/>
        <family val="4"/>
        <charset val="136"/>
      </rPr>
      <t>穿著</t>
    </r>
    <r>
      <rPr>
        <sz val="12"/>
        <rFont val="Times New Roman"/>
        <family val="1"/>
      </rPr>
      <t>PRADA</t>
    </r>
    <r>
      <rPr>
        <sz val="12"/>
        <rFont val="標楷體"/>
        <family val="4"/>
        <charset val="136"/>
      </rPr>
      <t>的惡魔</t>
    </r>
    <phoneticPr fontId="3" type="noConversion"/>
  </si>
  <si>
    <r>
      <rPr>
        <sz val="12"/>
        <rFont val="標楷體"/>
        <family val="4"/>
        <charset val="136"/>
      </rPr>
      <t>得利影視股份有限公司</t>
    </r>
    <phoneticPr fontId="3" type="noConversion"/>
  </si>
  <si>
    <r>
      <rPr>
        <sz val="12"/>
        <rFont val="標楷體"/>
        <family val="4"/>
        <charset val="136"/>
      </rPr>
      <t>我愛貝克漢</t>
    </r>
    <phoneticPr fontId="3" type="noConversion"/>
  </si>
  <si>
    <r>
      <rPr>
        <sz val="12"/>
        <rFont val="標楷體"/>
        <family val="4"/>
        <charset val="136"/>
      </rPr>
      <t>命運好好玩</t>
    </r>
    <phoneticPr fontId="3" type="noConversion"/>
  </si>
  <si>
    <r>
      <t>98.12</t>
    </r>
    <r>
      <rPr>
        <sz val="12"/>
        <rFont val="標楷體"/>
        <family val="4"/>
        <charset val="136"/>
      </rPr>
      <t>購、</t>
    </r>
    <r>
      <rPr>
        <sz val="12"/>
        <rFont val="Times New Roman"/>
        <family val="1"/>
      </rPr>
      <t xml:space="preserve"> 100.04</t>
    </r>
    <r>
      <rPr>
        <sz val="12"/>
        <rFont val="標楷體"/>
        <family val="4"/>
        <charset val="136"/>
      </rPr>
      <t>贈</t>
    </r>
    <phoneticPr fontId="3" type="noConversion"/>
  </si>
  <si>
    <r>
      <rPr>
        <sz val="12"/>
        <rFont val="標楷體"/>
        <family val="4"/>
        <charset val="136"/>
      </rPr>
      <t>翻滾吧</t>
    </r>
    <r>
      <rPr>
        <sz val="12"/>
        <rFont val="Times New Roman"/>
        <family val="1"/>
      </rPr>
      <t>!!</t>
    </r>
    <r>
      <rPr>
        <sz val="12"/>
        <rFont val="標楷體"/>
        <family val="4"/>
        <charset val="136"/>
      </rPr>
      <t>男孩</t>
    </r>
    <phoneticPr fontId="3" type="noConversion"/>
  </si>
  <si>
    <r>
      <rPr>
        <sz val="12"/>
        <rFont val="標楷體"/>
        <family val="4"/>
        <charset val="136"/>
      </rPr>
      <t>女生正步走</t>
    </r>
    <r>
      <rPr>
        <sz val="12"/>
        <rFont val="Times New Roman"/>
        <family val="1"/>
      </rPr>
      <t>-</t>
    </r>
    <r>
      <rPr>
        <sz val="12"/>
        <rFont val="標楷體"/>
        <family val="4"/>
        <charset val="136"/>
      </rPr>
      <t>牽手催生女主祭</t>
    </r>
    <phoneticPr fontId="3" type="noConversion"/>
  </si>
  <si>
    <r>
      <rPr>
        <sz val="12"/>
        <rFont val="標楷體"/>
        <family val="4"/>
        <charset val="136"/>
      </rPr>
      <t>蔡靜茹</t>
    </r>
    <phoneticPr fontId="3" type="noConversion"/>
  </si>
  <si>
    <r>
      <rPr>
        <sz val="12"/>
        <rFont val="標楷體"/>
        <family val="4"/>
        <charset val="136"/>
      </rPr>
      <t>台灣性別平等教育協會</t>
    </r>
    <phoneticPr fontId="3" type="noConversion"/>
  </si>
  <si>
    <r>
      <rPr>
        <sz val="12"/>
        <rFont val="標楷體"/>
        <family val="4"/>
        <charset val="136"/>
      </rPr>
      <t>小孩不笨</t>
    </r>
    <r>
      <rPr>
        <sz val="12"/>
        <rFont val="Times New Roman"/>
        <family val="1"/>
      </rPr>
      <t>2</t>
    </r>
    <phoneticPr fontId="3" type="noConversion"/>
  </si>
  <si>
    <r>
      <rPr>
        <sz val="12"/>
        <rFont val="標楷體"/>
        <family val="4"/>
        <charset val="136"/>
      </rPr>
      <t>梁智強</t>
    </r>
    <phoneticPr fontId="3" type="noConversion"/>
  </si>
  <si>
    <r>
      <rPr>
        <sz val="12"/>
        <rFont val="標楷體"/>
        <family val="4"/>
        <charset val="136"/>
      </rPr>
      <t>弘恩文化事業有限公司</t>
    </r>
    <phoneticPr fontId="3" type="noConversion"/>
  </si>
  <si>
    <r>
      <rPr>
        <sz val="12"/>
        <rFont val="標楷體"/>
        <family val="4"/>
        <charset val="136"/>
      </rPr>
      <t>蜘蛛人</t>
    </r>
    <r>
      <rPr>
        <sz val="12"/>
        <rFont val="Times New Roman"/>
        <family val="1"/>
      </rPr>
      <t>3</t>
    </r>
    <phoneticPr fontId="3" type="noConversion"/>
  </si>
  <si>
    <r>
      <rPr>
        <sz val="12"/>
        <rFont val="標楷體"/>
        <family val="4"/>
        <charset val="136"/>
      </rPr>
      <t>送行者</t>
    </r>
    <r>
      <rPr>
        <sz val="12"/>
        <rFont val="Times New Roman"/>
        <family val="1"/>
      </rPr>
      <t>-</t>
    </r>
    <r>
      <rPr>
        <sz val="12"/>
        <rFont val="標楷體"/>
        <family val="4"/>
        <charset val="136"/>
      </rPr>
      <t>禮儀師的樂章</t>
    </r>
    <phoneticPr fontId="3" type="noConversion"/>
  </si>
  <si>
    <r>
      <rPr>
        <sz val="12"/>
        <rFont val="標楷體"/>
        <family val="4"/>
        <charset val="136"/>
      </rPr>
      <t>崗華影視傳播有限公司</t>
    </r>
    <phoneticPr fontId="3" type="noConversion"/>
  </si>
  <si>
    <r>
      <rPr>
        <sz val="12"/>
        <rFont val="標楷體"/>
        <family val="4"/>
        <charset val="136"/>
      </rPr>
      <t>雷公電影有限公司</t>
    </r>
    <phoneticPr fontId="3" type="noConversion"/>
  </si>
  <si>
    <r>
      <rPr>
        <sz val="12"/>
        <rFont val="標楷體"/>
        <family val="4"/>
        <charset val="136"/>
      </rPr>
      <t>跑吧</t>
    </r>
    <r>
      <rPr>
        <sz val="12"/>
        <rFont val="Times New Roman"/>
        <family val="1"/>
      </rPr>
      <t>!</t>
    </r>
    <r>
      <rPr>
        <sz val="12"/>
        <rFont val="標楷體"/>
        <family val="4"/>
        <charset val="136"/>
      </rPr>
      <t>孩子</t>
    </r>
    <phoneticPr fontId="3" type="noConversion"/>
  </si>
  <si>
    <r>
      <rPr>
        <sz val="12"/>
        <rFont val="標楷體"/>
        <family val="4"/>
        <charset val="136"/>
      </rPr>
      <t>仟淇科技股份有限公司</t>
    </r>
    <phoneticPr fontId="3" type="noConversion"/>
  </si>
  <si>
    <r>
      <rPr>
        <sz val="12"/>
        <rFont val="標楷體"/>
        <family val="4"/>
        <charset val="136"/>
      </rPr>
      <t>馬達加斯加</t>
    </r>
    <r>
      <rPr>
        <sz val="12"/>
        <rFont val="Times New Roman"/>
        <family val="1"/>
      </rPr>
      <t>2</t>
    </r>
    <phoneticPr fontId="3" type="noConversion"/>
  </si>
  <si>
    <r>
      <rPr>
        <sz val="12"/>
        <rFont val="標楷體"/>
        <family val="4"/>
        <charset val="136"/>
      </rPr>
      <t>一公升的眼淚</t>
    </r>
    <phoneticPr fontId="3" type="noConversion"/>
  </si>
  <si>
    <r>
      <rPr>
        <sz val="12"/>
        <rFont val="標楷體"/>
        <family val="4"/>
        <charset val="136"/>
      </rPr>
      <t>理大國際多媒體股份有限公司</t>
    </r>
    <phoneticPr fontId="3" type="noConversion"/>
  </si>
  <si>
    <r>
      <rPr>
        <sz val="12"/>
        <rFont val="標楷體"/>
        <family val="4"/>
        <charset val="136"/>
      </rPr>
      <t>春去春又來</t>
    </r>
    <phoneticPr fontId="3" type="noConversion"/>
  </si>
  <si>
    <r>
      <rPr>
        <sz val="12"/>
        <rFont val="標楷體"/>
        <family val="4"/>
        <charset val="136"/>
      </rPr>
      <t>華展影業有限公司</t>
    </r>
    <phoneticPr fontId="3" type="noConversion"/>
  </si>
  <si>
    <r>
      <rPr>
        <sz val="12"/>
        <rFont val="標楷體"/>
        <family val="4"/>
        <charset val="136"/>
      </rPr>
      <t>文學風景</t>
    </r>
    <r>
      <rPr>
        <sz val="12"/>
        <rFont val="Times New Roman"/>
        <family val="1"/>
      </rPr>
      <t>-</t>
    </r>
    <r>
      <rPr>
        <sz val="12"/>
        <rFont val="標楷體"/>
        <family val="4"/>
        <charset val="136"/>
      </rPr>
      <t>幾米</t>
    </r>
    <phoneticPr fontId="3" type="noConversion"/>
  </si>
  <si>
    <r>
      <rPr>
        <sz val="12"/>
        <rFont val="標楷體"/>
        <family val="4"/>
        <charset val="136"/>
      </rPr>
      <t>公共電視</t>
    </r>
    <phoneticPr fontId="3" type="noConversion"/>
  </si>
  <si>
    <r>
      <rPr>
        <sz val="12"/>
        <rFont val="標楷體"/>
        <family val="4"/>
        <charset val="136"/>
      </rPr>
      <t>成長</t>
    </r>
    <phoneticPr fontId="3" type="noConversion"/>
  </si>
  <si>
    <r>
      <rPr>
        <sz val="12"/>
        <rFont val="標楷體"/>
        <family val="4"/>
        <charset val="136"/>
      </rPr>
      <t>我和我的家系列</t>
    </r>
    <r>
      <rPr>
        <sz val="12"/>
        <rFont val="Times New Roman"/>
        <family val="1"/>
      </rPr>
      <t>-</t>
    </r>
    <r>
      <rPr>
        <sz val="12"/>
        <rFont val="標楷體"/>
        <family val="4"/>
        <charset val="136"/>
      </rPr>
      <t>生命紀念冊</t>
    </r>
    <phoneticPr fontId="3" type="noConversion"/>
  </si>
  <si>
    <r>
      <rPr>
        <sz val="12"/>
        <rFont val="標楷體"/>
        <family val="4"/>
        <charset val="136"/>
      </rPr>
      <t>我和我的家系列</t>
    </r>
    <r>
      <rPr>
        <sz val="12"/>
        <rFont val="Times New Roman"/>
        <family val="1"/>
      </rPr>
      <t>-</t>
    </r>
    <r>
      <rPr>
        <sz val="12"/>
        <rFont val="標楷體"/>
        <family val="4"/>
        <charset val="136"/>
      </rPr>
      <t>三十秒過後</t>
    </r>
    <phoneticPr fontId="3" type="noConversion"/>
  </si>
  <si>
    <r>
      <rPr>
        <sz val="12"/>
        <rFont val="標楷體"/>
        <family val="4"/>
        <charset val="136"/>
      </rPr>
      <t>佐賀的超級阿嬤</t>
    </r>
    <phoneticPr fontId="3" type="noConversion"/>
  </si>
  <si>
    <r>
      <rPr>
        <sz val="12"/>
        <rFont val="標楷體"/>
        <family val="4"/>
        <charset val="136"/>
      </rPr>
      <t>時代公司</t>
    </r>
    <phoneticPr fontId="3" type="noConversion"/>
  </si>
  <si>
    <r>
      <t>10</t>
    </r>
    <r>
      <rPr>
        <sz val="12"/>
        <rFont val="標楷體"/>
        <family val="4"/>
        <charset val="136"/>
      </rPr>
      <t>年赤子情畫翼天使</t>
    </r>
    <r>
      <rPr>
        <sz val="12"/>
        <rFont val="Times New Roman"/>
        <family val="1"/>
      </rPr>
      <t>~</t>
    </r>
    <r>
      <rPr>
        <sz val="12"/>
        <rFont val="標楷體"/>
        <family val="4"/>
        <charset val="136"/>
      </rPr>
      <t>楊恩典</t>
    </r>
    <phoneticPr fontId="3" type="noConversion"/>
  </si>
  <si>
    <r>
      <rPr>
        <sz val="12"/>
        <rFont val="標楷體"/>
        <family val="4"/>
        <charset val="136"/>
      </rPr>
      <t>公共電視</t>
    </r>
  </si>
  <si>
    <r>
      <rPr>
        <sz val="12"/>
        <rFont val="標楷體"/>
        <family val="4"/>
        <charset val="136"/>
      </rPr>
      <t>養生主：台灣流浪狗</t>
    </r>
    <phoneticPr fontId="3" type="noConversion"/>
  </si>
  <si>
    <r>
      <rPr>
        <sz val="12"/>
        <rFont val="標楷體"/>
        <family val="4"/>
        <charset val="136"/>
      </rPr>
      <t>金法尤物</t>
    </r>
    <phoneticPr fontId="3" type="noConversion"/>
  </si>
  <si>
    <r>
      <rPr>
        <sz val="12"/>
        <rFont val="標楷體"/>
        <family val="4"/>
        <charset val="136"/>
      </rPr>
      <t>生命換日線</t>
    </r>
    <r>
      <rPr>
        <sz val="12"/>
        <rFont val="Times New Roman"/>
        <family val="1"/>
      </rPr>
      <t>-</t>
    </r>
    <r>
      <rPr>
        <sz val="12"/>
        <rFont val="標楷體"/>
        <family val="4"/>
        <charset val="136"/>
      </rPr>
      <t>讓愛走出去</t>
    </r>
    <phoneticPr fontId="3" type="noConversion"/>
  </si>
  <si>
    <r>
      <rPr>
        <sz val="12"/>
        <rFont val="標楷體"/>
        <family val="4"/>
        <charset val="136"/>
      </rPr>
      <t>羅慧夫顱顏基金會</t>
    </r>
    <phoneticPr fontId="3" type="noConversion"/>
  </si>
  <si>
    <r>
      <t>97.06</t>
    </r>
    <r>
      <rPr>
        <sz val="12"/>
        <rFont val="標楷體"/>
        <family val="4"/>
        <charset val="136"/>
      </rPr>
      <t>購</t>
    </r>
    <phoneticPr fontId="3" type="noConversion"/>
  </si>
  <si>
    <r>
      <rPr>
        <sz val="12"/>
        <rFont val="標楷體"/>
        <family val="4"/>
        <charset val="136"/>
      </rPr>
      <t>台灣人物誌：舞出台灣的生命力</t>
    </r>
    <r>
      <rPr>
        <sz val="12"/>
        <rFont val="Times New Roman"/>
        <family val="1"/>
      </rPr>
      <t>~</t>
    </r>
    <r>
      <rPr>
        <sz val="12"/>
        <rFont val="標楷體"/>
        <family val="4"/>
        <charset val="136"/>
      </rPr>
      <t>林懷民</t>
    </r>
    <phoneticPr fontId="3" type="noConversion"/>
  </si>
  <si>
    <r>
      <rPr>
        <sz val="12"/>
        <rFont val="標楷體"/>
        <family val="4"/>
        <charset val="136"/>
      </rPr>
      <t>飛躍杜鵑窩</t>
    </r>
    <phoneticPr fontId="3" type="noConversion"/>
  </si>
  <si>
    <r>
      <t>97.06</t>
    </r>
    <r>
      <rPr>
        <sz val="12"/>
        <rFont val="標楷體"/>
        <family val="4"/>
        <charset val="136"/>
      </rPr>
      <t>購</t>
    </r>
  </si>
  <si>
    <r>
      <rPr>
        <sz val="12"/>
        <rFont val="標楷體"/>
        <family val="4"/>
        <charset val="136"/>
      </rPr>
      <t>下課花路米</t>
    </r>
    <r>
      <rPr>
        <sz val="12"/>
        <rFont val="Times New Roman"/>
        <family val="1"/>
      </rPr>
      <t>~</t>
    </r>
    <r>
      <rPr>
        <sz val="12"/>
        <rFont val="標楷體"/>
        <family val="4"/>
        <charset val="136"/>
      </rPr>
      <t>德國環保之旅</t>
    </r>
    <phoneticPr fontId="3" type="noConversion"/>
  </si>
  <si>
    <r>
      <rPr>
        <sz val="12"/>
        <rFont val="標楷體"/>
        <family val="4"/>
        <charset val="136"/>
      </rPr>
      <t>結婚糾察隊</t>
    </r>
    <phoneticPr fontId="3" type="noConversion"/>
  </si>
  <si>
    <r>
      <rPr>
        <sz val="12"/>
        <rFont val="標楷體"/>
        <family val="4"/>
        <charset val="136"/>
      </rPr>
      <t>華納影片公司</t>
    </r>
    <phoneticPr fontId="3" type="noConversion"/>
  </si>
  <si>
    <r>
      <rPr>
        <sz val="12"/>
        <rFont val="標楷體"/>
        <family val="4"/>
        <charset val="136"/>
      </rPr>
      <t>百家列傳</t>
    </r>
    <r>
      <rPr>
        <sz val="12"/>
        <rFont val="Times New Roman"/>
        <family val="1"/>
      </rPr>
      <t>~</t>
    </r>
    <r>
      <rPr>
        <sz val="12"/>
        <rFont val="標楷體"/>
        <family val="4"/>
        <charset val="136"/>
      </rPr>
      <t>本土人物誌：劉其偉</t>
    </r>
    <phoneticPr fontId="3" type="noConversion"/>
  </si>
  <si>
    <r>
      <rPr>
        <sz val="12"/>
        <rFont val="標楷體"/>
        <family val="4"/>
        <charset val="136"/>
      </rPr>
      <t>兆安</t>
    </r>
    <phoneticPr fontId="3" type="noConversion"/>
  </si>
  <si>
    <r>
      <rPr>
        <sz val="12"/>
        <rFont val="標楷體"/>
        <family val="4"/>
        <charset val="136"/>
      </rPr>
      <t>錡錄</t>
    </r>
    <phoneticPr fontId="3" type="noConversion"/>
  </si>
  <si>
    <r>
      <rPr>
        <sz val="12"/>
        <rFont val="標楷體"/>
        <family val="4"/>
        <charset val="136"/>
      </rPr>
      <t>人之初（精華版）</t>
    </r>
    <r>
      <rPr>
        <sz val="12"/>
        <rFont val="Times New Roman"/>
        <family val="1"/>
      </rPr>
      <t>(1)</t>
    </r>
    <phoneticPr fontId="3" type="noConversion"/>
  </si>
  <si>
    <r>
      <rPr>
        <sz val="12"/>
        <rFont val="標楷體"/>
        <family val="4"/>
        <charset val="136"/>
      </rPr>
      <t>廣電基金會</t>
    </r>
    <phoneticPr fontId="3" type="noConversion"/>
  </si>
  <si>
    <r>
      <rPr>
        <sz val="12"/>
        <rFont val="標楷體"/>
        <family val="4"/>
        <charset val="136"/>
      </rPr>
      <t>人之初（精華版）</t>
    </r>
    <r>
      <rPr>
        <sz val="12"/>
        <rFont val="Times New Roman"/>
        <family val="1"/>
      </rPr>
      <t>(2)</t>
    </r>
    <phoneticPr fontId="3" type="noConversion"/>
  </si>
  <si>
    <r>
      <rPr>
        <sz val="12"/>
        <rFont val="標楷體"/>
        <family val="4"/>
        <charset val="136"/>
      </rPr>
      <t>人之初（精華版）</t>
    </r>
    <r>
      <rPr>
        <sz val="12"/>
        <rFont val="Times New Roman"/>
        <family val="1"/>
      </rPr>
      <t>(3)</t>
    </r>
    <phoneticPr fontId="3" type="noConversion"/>
  </si>
  <si>
    <r>
      <rPr>
        <sz val="12"/>
        <rFont val="標楷體"/>
        <family val="4"/>
        <charset val="136"/>
      </rPr>
      <t>人之初（精華版）</t>
    </r>
    <r>
      <rPr>
        <sz val="12"/>
        <rFont val="Times New Roman"/>
        <family val="1"/>
      </rPr>
      <t>(4)</t>
    </r>
    <phoneticPr fontId="3" type="noConversion"/>
  </si>
  <si>
    <r>
      <rPr>
        <sz val="12"/>
        <rFont val="標楷體"/>
        <family val="4"/>
        <charset val="136"/>
      </rPr>
      <t>人之初（精華版）</t>
    </r>
    <r>
      <rPr>
        <sz val="12"/>
        <rFont val="Times New Roman"/>
        <family val="1"/>
      </rPr>
      <t>(5)</t>
    </r>
    <phoneticPr fontId="3" type="noConversion"/>
  </si>
  <si>
    <r>
      <rPr>
        <sz val="12"/>
        <rFont val="標楷體"/>
        <family val="4"/>
        <charset val="136"/>
      </rPr>
      <t>台灣百年人物誌：馬偕</t>
    </r>
    <phoneticPr fontId="3" type="noConversion"/>
  </si>
  <si>
    <r>
      <rPr>
        <sz val="12"/>
        <rFont val="標楷體"/>
        <family val="4"/>
        <charset val="136"/>
      </rPr>
      <t>真愛奇蹟</t>
    </r>
    <phoneticPr fontId="3" type="noConversion"/>
  </si>
  <si>
    <r>
      <rPr>
        <sz val="12"/>
        <rFont val="標楷體"/>
        <family val="4"/>
        <charset val="136"/>
      </rPr>
      <t>年代影視</t>
    </r>
  </si>
  <si>
    <r>
      <rPr>
        <sz val="12"/>
        <rFont val="標楷體"/>
        <family val="4"/>
        <charset val="136"/>
      </rPr>
      <t>風雲人物志</t>
    </r>
    <r>
      <rPr>
        <sz val="12"/>
        <rFont val="Times New Roman"/>
        <family val="1"/>
      </rPr>
      <t>1~4</t>
    </r>
    <r>
      <rPr>
        <sz val="12"/>
        <rFont val="標楷體"/>
        <family val="4"/>
        <charset val="136"/>
      </rPr>
      <t>集</t>
    </r>
    <phoneticPr fontId="3" type="noConversion"/>
  </si>
  <si>
    <r>
      <rPr>
        <sz val="12"/>
        <rFont val="標楷體"/>
        <family val="4"/>
        <charset val="136"/>
      </rPr>
      <t>米迦勒</t>
    </r>
    <phoneticPr fontId="3" type="noConversion"/>
  </si>
  <si>
    <r>
      <t>97.05</t>
    </r>
    <r>
      <rPr>
        <sz val="12"/>
        <rFont val="標楷體"/>
        <family val="4"/>
        <charset val="136"/>
      </rPr>
      <t>購</t>
    </r>
    <phoneticPr fontId="3" type="noConversion"/>
  </si>
  <si>
    <r>
      <rPr>
        <sz val="12"/>
        <rFont val="標楷體"/>
        <family val="4"/>
        <charset val="136"/>
      </rPr>
      <t>風雲人物志</t>
    </r>
    <r>
      <rPr>
        <sz val="12"/>
        <rFont val="Times New Roman"/>
        <family val="1"/>
      </rPr>
      <t>5~8</t>
    </r>
    <r>
      <rPr>
        <sz val="12"/>
        <rFont val="標楷體"/>
        <family val="4"/>
        <charset val="136"/>
      </rPr>
      <t>集</t>
    </r>
    <phoneticPr fontId="3" type="noConversion"/>
  </si>
  <si>
    <r>
      <rPr>
        <sz val="12"/>
        <rFont val="標楷體"/>
        <family val="4"/>
        <charset val="136"/>
      </rPr>
      <t>風雲人物志</t>
    </r>
    <r>
      <rPr>
        <sz val="12"/>
        <rFont val="Times New Roman"/>
        <family val="1"/>
      </rPr>
      <t>9~12</t>
    </r>
    <r>
      <rPr>
        <sz val="12"/>
        <rFont val="標楷體"/>
        <family val="4"/>
        <charset val="136"/>
      </rPr>
      <t>集</t>
    </r>
    <phoneticPr fontId="3" type="noConversion"/>
  </si>
  <si>
    <r>
      <rPr>
        <sz val="12"/>
        <rFont val="標楷體"/>
        <family val="4"/>
        <charset val="136"/>
      </rPr>
      <t>風雲人物志</t>
    </r>
    <r>
      <rPr>
        <sz val="12"/>
        <rFont val="Times New Roman"/>
        <family val="1"/>
      </rPr>
      <t>13~16</t>
    </r>
    <r>
      <rPr>
        <sz val="12"/>
        <rFont val="標楷體"/>
        <family val="4"/>
        <charset val="136"/>
      </rPr>
      <t>集</t>
    </r>
    <phoneticPr fontId="3" type="noConversion"/>
  </si>
  <si>
    <r>
      <rPr>
        <sz val="12"/>
        <rFont val="標楷體"/>
        <family val="4"/>
        <charset val="136"/>
      </rPr>
      <t>風雲人物志</t>
    </r>
    <r>
      <rPr>
        <sz val="12"/>
        <rFont val="Times New Roman"/>
        <family val="1"/>
      </rPr>
      <t>17~20</t>
    </r>
    <r>
      <rPr>
        <sz val="12"/>
        <rFont val="標楷體"/>
        <family val="4"/>
        <charset val="136"/>
      </rPr>
      <t>集</t>
    </r>
    <phoneticPr fontId="3" type="noConversion"/>
  </si>
  <si>
    <r>
      <rPr>
        <sz val="12"/>
        <rFont val="標楷體"/>
        <family val="4"/>
        <charset val="136"/>
      </rPr>
      <t>你很特別系列</t>
    </r>
    <r>
      <rPr>
        <sz val="12"/>
        <rFont val="Times New Roman"/>
        <family val="1"/>
      </rPr>
      <t>1</t>
    </r>
    <r>
      <rPr>
        <sz val="12"/>
        <rFont val="標楷體"/>
        <family val="4"/>
        <charset val="136"/>
      </rPr>
      <t>：你很特別</t>
    </r>
    <phoneticPr fontId="3" type="noConversion"/>
  </si>
  <si>
    <r>
      <rPr>
        <sz val="12"/>
        <rFont val="標楷體"/>
        <family val="4"/>
        <charset val="136"/>
      </rPr>
      <t>你很特別系列</t>
    </r>
    <r>
      <rPr>
        <sz val="12"/>
        <rFont val="Times New Roman"/>
        <family val="1"/>
      </rPr>
      <t>2</t>
    </r>
    <r>
      <rPr>
        <sz val="12"/>
        <rFont val="標楷體"/>
        <family val="4"/>
        <charset val="136"/>
      </rPr>
      <t>：綠鼻子</t>
    </r>
    <phoneticPr fontId="3" type="noConversion"/>
  </si>
  <si>
    <r>
      <rPr>
        <sz val="12"/>
        <rFont val="標楷體"/>
        <family val="4"/>
        <charset val="136"/>
      </rPr>
      <t>你很特別系列</t>
    </r>
    <r>
      <rPr>
        <sz val="12"/>
        <rFont val="Times New Roman"/>
        <family val="1"/>
      </rPr>
      <t>3</t>
    </r>
    <r>
      <rPr>
        <sz val="12"/>
        <rFont val="標楷體"/>
        <family val="4"/>
        <charset val="136"/>
      </rPr>
      <t>：你是我的孩子</t>
    </r>
    <phoneticPr fontId="3" type="noConversion"/>
  </si>
  <si>
    <r>
      <rPr>
        <sz val="12"/>
        <rFont val="標楷體"/>
        <family val="4"/>
        <charset val="136"/>
      </rPr>
      <t>你很特別系列</t>
    </r>
    <r>
      <rPr>
        <sz val="12"/>
        <rFont val="Times New Roman"/>
        <family val="1"/>
      </rPr>
      <t>4</t>
    </r>
    <r>
      <rPr>
        <sz val="12"/>
        <rFont val="標楷體"/>
        <family val="4"/>
        <charset val="136"/>
      </rPr>
      <t>：最棒的禮物</t>
    </r>
    <phoneticPr fontId="3" type="noConversion"/>
  </si>
  <si>
    <r>
      <rPr>
        <sz val="12"/>
        <rFont val="標楷體"/>
        <family val="4"/>
        <charset val="136"/>
      </rPr>
      <t>快樂兒童唐詩選</t>
    </r>
    <phoneticPr fontId="3" type="noConversion"/>
  </si>
  <si>
    <r>
      <rPr>
        <sz val="12"/>
        <rFont val="標楷體"/>
        <family val="4"/>
        <charset val="136"/>
      </rPr>
      <t>吉波島</t>
    </r>
    <phoneticPr fontId="3" type="noConversion"/>
  </si>
  <si>
    <r>
      <t>97.09</t>
    </r>
    <r>
      <rPr>
        <sz val="12"/>
        <rFont val="標楷體"/>
        <family val="4"/>
        <charset val="136"/>
      </rPr>
      <t>購</t>
    </r>
    <phoneticPr fontId="3" type="noConversion"/>
  </si>
  <si>
    <r>
      <rPr>
        <sz val="12"/>
        <rFont val="標楷體"/>
        <family val="4"/>
        <charset val="136"/>
      </rPr>
      <t>烏干達的天空下</t>
    </r>
    <phoneticPr fontId="3" type="noConversion"/>
  </si>
  <si>
    <r>
      <rPr>
        <sz val="12"/>
        <rFont val="標楷體"/>
        <family val="4"/>
        <charset val="136"/>
      </rPr>
      <t>豪客</t>
    </r>
    <phoneticPr fontId="3" type="noConversion"/>
  </si>
  <si>
    <r>
      <t>97.11</t>
    </r>
    <r>
      <rPr>
        <sz val="12"/>
        <rFont val="標楷體"/>
        <family val="4"/>
        <charset val="136"/>
      </rPr>
      <t>購</t>
    </r>
    <phoneticPr fontId="3" type="noConversion"/>
  </si>
  <si>
    <r>
      <rPr>
        <sz val="12"/>
        <rFont val="標楷體"/>
        <family val="4"/>
        <charset val="136"/>
      </rPr>
      <t>再見曼德拉</t>
    </r>
    <phoneticPr fontId="3" type="noConversion"/>
  </si>
  <si>
    <r>
      <rPr>
        <sz val="12"/>
        <rFont val="標楷體"/>
        <family val="4"/>
        <charset val="136"/>
      </rPr>
      <t>葳勝國際股份有限公司</t>
    </r>
  </si>
  <si>
    <r>
      <rPr>
        <sz val="12"/>
        <rFont val="標楷體"/>
        <family val="4"/>
        <charset val="136"/>
      </rPr>
      <t>心動奇蹟</t>
    </r>
    <phoneticPr fontId="3" type="noConversion"/>
  </si>
  <si>
    <r>
      <rPr>
        <sz val="12"/>
        <rFont val="標楷體"/>
        <family val="4"/>
        <charset val="136"/>
      </rPr>
      <t>采昌國際多媒體股份有限公司</t>
    </r>
    <phoneticPr fontId="3" type="noConversion"/>
  </si>
  <si>
    <r>
      <t>97.11</t>
    </r>
    <r>
      <rPr>
        <sz val="12"/>
        <rFont val="標楷體"/>
        <family val="4"/>
        <charset val="136"/>
      </rPr>
      <t>購</t>
    </r>
  </si>
  <si>
    <r>
      <rPr>
        <sz val="12"/>
        <rFont val="標楷體"/>
        <family val="4"/>
        <charset val="136"/>
      </rPr>
      <t>潛水鐘與蝴蝶</t>
    </r>
    <phoneticPr fontId="3" type="noConversion"/>
  </si>
  <si>
    <r>
      <rPr>
        <sz val="12"/>
        <rFont val="標楷體"/>
        <family val="4"/>
        <charset val="136"/>
      </rPr>
      <t>中藝</t>
    </r>
    <phoneticPr fontId="3" type="noConversion"/>
  </si>
  <si>
    <r>
      <rPr>
        <sz val="12"/>
        <rFont val="標楷體"/>
        <family val="4"/>
        <charset val="136"/>
      </rPr>
      <t>追風箏的孩子</t>
    </r>
    <phoneticPr fontId="3" type="noConversion"/>
  </si>
  <si>
    <r>
      <rPr>
        <sz val="12"/>
        <rFont val="標楷體"/>
        <family val="4"/>
        <charset val="136"/>
      </rPr>
      <t>小站</t>
    </r>
    <phoneticPr fontId="3" type="noConversion"/>
  </si>
  <si>
    <r>
      <rPr>
        <sz val="12"/>
        <rFont val="標楷體"/>
        <family val="4"/>
        <charset val="136"/>
      </rPr>
      <t>全民大講堂</t>
    </r>
    <r>
      <rPr>
        <sz val="12"/>
        <rFont val="Times New Roman"/>
        <family val="1"/>
      </rPr>
      <t>1~</t>
    </r>
    <r>
      <rPr>
        <sz val="12"/>
        <rFont val="標楷體"/>
        <family val="4"/>
        <charset val="136"/>
      </rPr>
      <t>聖嚴師父</t>
    </r>
    <r>
      <rPr>
        <sz val="12"/>
        <rFont val="Times New Roman"/>
        <family val="1"/>
      </rPr>
      <t>(</t>
    </r>
    <r>
      <rPr>
        <sz val="12"/>
        <rFont val="標楷體"/>
        <family val="4"/>
        <charset val="136"/>
      </rPr>
      <t>新時代心六倫</t>
    </r>
    <r>
      <rPr>
        <sz val="12"/>
        <rFont val="Times New Roman"/>
        <family val="1"/>
      </rPr>
      <t>)</t>
    </r>
    <phoneticPr fontId="3" type="noConversion"/>
  </si>
  <si>
    <r>
      <rPr>
        <sz val="12"/>
        <rFont val="標楷體"/>
        <family val="4"/>
        <charset val="136"/>
      </rPr>
      <t>沙鷗國際多媒體股份有限公司</t>
    </r>
  </si>
  <si>
    <r>
      <rPr>
        <sz val="12"/>
        <rFont val="標楷體"/>
        <family val="4"/>
        <charset val="136"/>
      </rPr>
      <t>百分百公司</t>
    </r>
    <phoneticPr fontId="3" type="noConversion"/>
  </si>
  <si>
    <r>
      <rPr>
        <sz val="12"/>
        <rFont val="標楷體"/>
        <family val="4"/>
        <charset val="136"/>
      </rPr>
      <t>全民大講堂</t>
    </r>
    <r>
      <rPr>
        <sz val="12"/>
        <rFont val="Times New Roman"/>
        <family val="1"/>
      </rPr>
      <t>2~</t>
    </r>
    <r>
      <rPr>
        <sz val="12"/>
        <rFont val="標楷體"/>
        <family val="4"/>
        <charset val="136"/>
      </rPr>
      <t>孫安迪</t>
    </r>
    <r>
      <rPr>
        <sz val="12"/>
        <rFont val="Times New Roman"/>
        <family val="1"/>
      </rPr>
      <t>(</t>
    </r>
    <r>
      <rPr>
        <sz val="12"/>
        <rFont val="標楷體"/>
        <family val="4"/>
        <charset val="136"/>
      </rPr>
      <t>調解免疫抗老防癌</t>
    </r>
    <r>
      <rPr>
        <sz val="12"/>
        <rFont val="Times New Roman"/>
        <family val="1"/>
      </rPr>
      <t>)</t>
    </r>
    <phoneticPr fontId="3" type="noConversion"/>
  </si>
  <si>
    <r>
      <rPr>
        <sz val="12"/>
        <rFont val="標楷體"/>
        <family val="4"/>
        <charset val="136"/>
      </rPr>
      <t>全民大講堂</t>
    </r>
    <r>
      <rPr>
        <sz val="12"/>
        <rFont val="Times New Roman"/>
        <family val="1"/>
      </rPr>
      <t>3~</t>
    </r>
    <r>
      <rPr>
        <sz val="12"/>
        <rFont val="標楷體"/>
        <family val="4"/>
        <charset val="136"/>
      </rPr>
      <t>胡志強</t>
    </r>
    <r>
      <rPr>
        <sz val="12"/>
        <rFont val="Times New Roman"/>
        <family val="1"/>
      </rPr>
      <t>(</t>
    </r>
    <r>
      <rPr>
        <sz val="12"/>
        <rFont val="標楷體"/>
        <family val="4"/>
        <charset val="136"/>
      </rPr>
      <t>全民大幽默</t>
    </r>
    <r>
      <rPr>
        <sz val="12"/>
        <rFont val="Times New Roman"/>
        <family val="1"/>
      </rPr>
      <t>)</t>
    </r>
    <phoneticPr fontId="3" type="noConversion"/>
  </si>
  <si>
    <r>
      <rPr>
        <sz val="12"/>
        <rFont val="標楷體"/>
        <family val="4"/>
        <charset val="136"/>
      </rPr>
      <t>全民大講堂</t>
    </r>
    <r>
      <rPr>
        <sz val="12"/>
        <rFont val="Times New Roman"/>
        <family val="1"/>
      </rPr>
      <t>4~</t>
    </r>
    <r>
      <rPr>
        <sz val="12"/>
        <rFont val="標楷體"/>
        <family val="4"/>
        <charset val="136"/>
      </rPr>
      <t>孫大偉</t>
    </r>
    <r>
      <rPr>
        <sz val="12"/>
        <rFont val="Times New Roman"/>
        <family val="1"/>
      </rPr>
      <t>(</t>
    </r>
    <r>
      <rPr>
        <sz val="12"/>
        <rFont val="標楷體"/>
        <family val="4"/>
        <charset val="136"/>
      </rPr>
      <t>創意狂想曲</t>
    </r>
    <r>
      <rPr>
        <sz val="12"/>
        <rFont val="Times New Roman"/>
        <family val="1"/>
      </rPr>
      <t>)</t>
    </r>
    <phoneticPr fontId="3" type="noConversion"/>
  </si>
  <si>
    <r>
      <rPr>
        <sz val="12"/>
        <rFont val="標楷體"/>
        <family val="4"/>
        <charset val="136"/>
      </rPr>
      <t>全民大講堂</t>
    </r>
    <r>
      <rPr>
        <sz val="12"/>
        <rFont val="Times New Roman"/>
        <family val="1"/>
      </rPr>
      <t>5~</t>
    </r>
    <r>
      <rPr>
        <sz val="12"/>
        <rFont val="標楷體"/>
        <family val="4"/>
        <charset val="136"/>
      </rPr>
      <t>鄭石岩</t>
    </r>
    <r>
      <rPr>
        <sz val="12"/>
        <rFont val="Times New Roman"/>
        <family val="1"/>
      </rPr>
      <t>(</t>
    </r>
    <r>
      <rPr>
        <sz val="12"/>
        <rFont val="標楷體"/>
        <family val="4"/>
        <charset val="136"/>
      </rPr>
      <t>禪與心理健康</t>
    </r>
    <r>
      <rPr>
        <sz val="12"/>
        <rFont val="Times New Roman"/>
        <family val="1"/>
      </rPr>
      <t>)</t>
    </r>
    <phoneticPr fontId="3" type="noConversion"/>
  </si>
  <si>
    <r>
      <rPr>
        <sz val="12"/>
        <rFont val="標楷體"/>
        <family val="4"/>
        <charset val="136"/>
      </rPr>
      <t>全民大講堂</t>
    </r>
    <r>
      <rPr>
        <sz val="12"/>
        <rFont val="Times New Roman"/>
        <family val="1"/>
      </rPr>
      <t>6~</t>
    </r>
    <r>
      <rPr>
        <sz val="12"/>
        <rFont val="標楷體"/>
        <family val="4"/>
        <charset val="136"/>
      </rPr>
      <t>饒夢霞</t>
    </r>
    <r>
      <rPr>
        <sz val="12"/>
        <rFont val="Times New Roman"/>
        <family val="1"/>
      </rPr>
      <t>(</t>
    </r>
    <r>
      <rPr>
        <sz val="12"/>
        <rFont val="標楷體"/>
        <family val="4"/>
        <charset val="136"/>
      </rPr>
      <t>兩性相處的法寶</t>
    </r>
    <r>
      <rPr>
        <sz val="12"/>
        <rFont val="Times New Roman"/>
        <family val="1"/>
      </rPr>
      <t>)</t>
    </r>
    <phoneticPr fontId="3" type="noConversion"/>
  </si>
  <si>
    <r>
      <rPr>
        <sz val="12"/>
        <rFont val="標楷體"/>
        <family val="4"/>
        <charset val="136"/>
      </rPr>
      <t>全民大講堂</t>
    </r>
    <r>
      <rPr>
        <sz val="12"/>
        <rFont val="Times New Roman"/>
        <family val="1"/>
      </rPr>
      <t>7~</t>
    </r>
    <r>
      <rPr>
        <sz val="12"/>
        <rFont val="標楷體"/>
        <family val="4"/>
        <charset val="136"/>
      </rPr>
      <t>高希均</t>
    </r>
    <r>
      <rPr>
        <sz val="12"/>
        <rFont val="Times New Roman"/>
        <family val="1"/>
      </rPr>
      <t>(</t>
    </r>
    <r>
      <rPr>
        <sz val="12"/>
        <rFont val="標楷體"/>
        <family val="4"/>
        <charset val="136"/>
      </rPr>
      <t>攀登兩座山：企業利潤與社會責任</t>
    </r>
    <r>
      <rPr>
        <sz val="12"/>
        <rFont val="Times New Roman"/>
        <family val="1"/>
      </rPr>
      <t>)</t>
    </r>
    <phoneticPr fontId="3" type="noConversion"/>
  </si>
  <si>
    <r>
      <rPr>
        <sz val="12"/>
        <rFont val="標楷體"/>
        <family val="4"/>
        <charset val="136"/>
      </rPr>
      <t>全民大講堂</t>
    </r>
    <r>
      <rPr>
        <sz val="12"/>
        <rFont val="Times New Roman"/>
        <family val="1"/>
      </rPr>
      <t>8~</t>
    </r>
    <r>
      <rPr>
        <sz val="12"/>
        <rFont val="標楷體"/>
        <family val="4"/>
        <charset val="136"/>
      </rPr>
      <t>游乾桂</t>
    </r>
    <r>
      <rPr>
        <sz val="12"/>
        <rFont val="Times New Roman"/>
        <family val="1"/>
      </rPr>
      <t>(</t>
    </r>
    <r>
      <rPr>
        <sz val="12"/>
        <rFont val="標楷體"/>
        <family val="4"/>
        <charset val="136"/>
      </rPr>
      <t>放下人生更豐富</t>
    </r>
    <r>
      <rPr>
        <sz val="12"/>
        <rFont val="Times New Roman"/>
        <family val="1"/>
      </rPr>
      <t>)</t>
    </r>
    <phoneticPr fontId="3" type="noConversion"/>
  </si>
  <si>
    <r>
      <rPr>
        <sz val="12"/>
        <rFont val="標楷體"/>
        <family val="4"/>
        <charset val="136"/>
      </rPr>
      <t>全民大講堂</t>
    </r>
    <r>
      <rPr>
        <sz val="12"/>
        <rFont val="Times New Roman"/>
        <family val="1"/>
      </rPr>
      <t>9~</t>
    </r>
    <r>
      <rPr>
        <sz val="12"/>
        <rFont val="標楷體"/>
        <family val="4"/>
        <charset val="136"/>
      </rPr>
      <t>陳彥玲</t>
    </r>
    <r>
      <rPr>
        <sz val="12"/>
        <rFont val="Times New Roman"/>
        <family val="1"/>
      </rPr>
      <t>(</t>
    </r>
    <r>
      <rPr>
        <sz val="12"/>
        <rFont val="標楷體"/>
        <family val="4"/>
        <charset val="136"/>
      </rPr>
      <t>打造二十一世紀樂活的主人翁</t>
    </r>
    <r>
      <rPr>
        <sz val="12"/>
        <rFont val="Times New Roman"/>
        <family val="1"/>
      </rPr>
      <t>)</t>
    </r>
    <phoneticPr fontId="3" type="noConversion"/>
  </si>
  <si>
    <r>
      <rPr>
        <sz val="12"/>
        <rFont val="標楷體"/>
        <family val="4"/>
        <charset val="136"/>
      </rPr>
      <t>全民大講堂</t>
    </r>
    <r>
      <rPr>
        <sz val="12"/>
        <rFont val="Times New Roman"/>
        <family val="1"/>
      </rPr>
      <t>10~</t>
    </r>
    <r>
      <rPr>
        <sz val="12"/>
        <rFont val="標楷體"/>
        <family val="4"/>
        <charset val="136"/>
      </rPr>
      <t>詠給明就仁切</t>
    </r>
    <r>
      <rPr>
        <sz val="12"/>
        <rFont val="Times New Roman"/>
        <family val="1"/>
      </rPr>
      <t>(</t>
    </r>
    <r>
      <rPr>
        <sz val="12"/>
        <rFont val="標楷體"/>
        <family val="4"/>
        <charset val="136"/>
      </rPr>
      <t>快樂的祕密</t>
    </r>
    <r>
      <rPr>
        <sz val="12"/>
        <rFont val="Times New Roman"/>
        <family val="1"/>
      </rPr>
      <t>)</t>
    </r>
    <phoneticPr fontId="3" type="noConversion"/>
  </si>
  <si>
    <r>
      <rPr>
        <sz val="12"/>
        <rFont val="標楷體"/>
        <family val="4"/>
        <charset val="136"/>
      </rPr>
      <t>全民大講堂</t>
    </r>
    <r>
      <rPr>
        <sz val="12"/>
        <rFont val="Times New Roman"/>
        <family val="1"/>
      </rPr>
      <t>11~</t>
    </r>
    <r>
      <rPr>
        <sz val="12"/>
        <rFont val="標楷體"/>
        <family val="4"/>
        <charset val="136"/>
      </rPr>
      <t>張桂越</t>
    </r>
    <r>
      <rPr>
        <sz val="12"/>
        <rFont val="Times New Roman"/>
        <family val="1"/>
      </rPr>
      <t>(</t>
    </r>
    <r>
      <rPr>
        <sz val="12"/>
        <rFont val="標楷體"/>
        <family val="4"/>
        <charset val="136"/>
      </rPr>
      <t>遠離台灣</t>
    </r>
    <r>
      <rPr>
        <sz val="12"/>
        <rFont val="Times New Roman"/>
        <family val="1"/>
      </rPr>
      <t>)</t>
    </r>
    <phoneticPr fontId="3" type="noConversion"/>
  </si>
  <si>
    <r>
      <rPr>
        <sz val="12"/>
        <rFont val="標楷體"/>
        <family val="4"/>
        <charset val="136"/>
      </rPr>
      <t>全民大講堂</t>
    </r>
    <r>
      <rPr>
        <sz val="12"/>
        <rFont val="Times New Roman"/>
        <family val="1"/>
      </rPr>
      <t>12~</t>
    </r>
    <r>
      <rPr>
        <sz val="12"/>
        <rFont val="標楷體"/>
        <family val="4"/>
        <charset val="136"/>
      </rPr>
      <t>郝廣才</t>
    </r>
    <r>
      <rPr>
        <sz val="12"/>
        <rFont val="Times New Roman"/>
        <family val="1"/>
      </rPr>
      <t>(</t>
    </r>
    <r>
      <rPr>
        <sz val="12"/>
        <rFont val="標楷體"/>
        <family val="4"/>
        <charset val="136"/>
      </rPr>
      <t>用圖畫說故事</t>
    </r>
    <r>
      <rPr>
        <sz val="12"/>
        <rFont val="Times New Roman"/>
        <family val="1"/>
      </rPr>
      <t>)</t>
    </r>
    <phoneticPr fontId="3" type="noConversion"/>
  </si>
  <si>
    <r>
      <rPr>
        <sz val="12"/>
        <rFont val="標楷體"/>
        <family val="4"/>
        <charset val="136"/>
      </rPr>
      <t>全民大講堂</t>
    </r>
    <r>
      <rPr>
        <sz val="12"/>
        <rFont val="Times New Roman"/>
        <family val="1"/>
      </rPr>
      <t>13~</t>
    </r>
    <r>
      <rPr>
        <sz val="12"/>
        <rFont val="標楷體"/>
        <family val="4"/>
        <charset val="136"/>
      </rPr>
      <t>蕭建華</t>
    </r>
    <r>
      <rPr>
        <sz val="12"/>
        <rFont val="Times New Roman"/>
        <family val="1"/>
      </rPr>
      <t>(</t>
    </r>
    <r>
      <rPr>
        <sz val="12"/>
        <rFont val="標楷體"/>
        <family val="4"/>
        <charset val="136"/>
      </rPr>
      <t>生命之歌</t>
    </r>
    <r>
      <rPr>
        <sz val="12"/>
        <rFont val="Times New Roman"/>
        <family val="1"/>
      </rPr>
      <t>)</t>
    </r>
    <phoneticPr fontId="3" type="noConversion"/>
  </si>
  <si>
    <r>
      <rPr>
        <sz val="12"/>
        <rFont val="標楷體"/>
        <family val="4"/>
        <charset val="136"/>
      </rPr>
      <t>全民大講堂</t>
    </r>
    <r>
      <rPr>
        <sz val="12"/>
        <rFont val="Times New Roman"/>
        <family val="1"/>
      </rPr>
      <t>14~</t>
    </r>
    <r>
      <rPr>
        <sz val="12"/>
        <rFont val="標楷體"/>
        <family val="4"/>
        <charset val="136"/>
      </rPr>
      <t>劉大潭</t>
    </r>
    <r>
      <rPr>
        <sz val="12"/>
        <rFont val="Times New Roman"/>
        <family val="1"/>
      </rPr>
      <t>(</t>
    </r>
    <r>
      <rPr>
        <sz val="12"/>
        <rFont val="標楷體"/>
        <family val="4"/>
        <charset val="136"/>
      </rPr>
      <t>愛拼才會贏</t>
    </r>
    <r>
      <rPr>
        <sz val="12"/>
        <rFont val="Times New Roman"/>
        <family val="1"/>
      </rPr>
      <t>)</t>
    </r>
    <phoneticPr fontId="3" type="noConversion"/>
  </si>
  <si>
    <r>
      <rPr>
        <sz val="12"/>
        <rFont val="標楷體"/>
        <family val="4"/>
        <charset val="136"/>
      </rPr>
      <t>全民大講堂</t>
    </r>
    <r>
      <rPr>
        <sz val="12"/>
        <rFont val="Times New Roman"/>
        <family val="1"/>
      </rPr>
      <t>15~</t>
    </r>
    <r>
      <rPr>
        <sz val="12"/>
        <rFont val="標楷體"/>
        <family val="4"/>
        <charset val="136"/>
      </rPr>
      <t>盧蘇偉</t>
    </r>
    <r>
      <rPr>
        <sz val="12"/>
        <rFont val="Times New Roman"/>
        <family val="1"/>
      </rPr>
      <t>(</t>
    </r>
    <r>
      <rPr>
        <sz val="12"/>
        <rFont val="標楷體"/>
        <family val="4"/>
        <charset val="136"/>
      </rPr>
      <t>愛‧不放棄</t>
    </r>
    <r>
      <rPr>
        <sz val="12"/>
        <rFont val="Times New Roman"/>
        <family val="1"/>
      </rPr>
      <t>)</t>
    </r>
    <phoneticPr fontId="3" type="noConversion"/>
  </si>
  <si>
    <r>
      <rPr>
        <sz val="12"/>
        <rFont val="標楷體"/>
        <family val="4"/>
        <charset val="136"/>
      </rPr>
      <t>全民大講堂</t>
    </r>
    <r>
      <rPr>
        <sz val="12"/>
        <rFont val="Times New Roman"/>
        <family val="1"/>
      </rPr>
      <t>16~</t>
    </r>
    <r>
      <rPr>
        <sz val="12"/>
        <rFont val="標楷體"/>
        <family val="4"/>
        <charset val="136"/>
      </rPr>
      <t>洪</t>
    </r>
    <r>
      <rPr>
        <sz val="12"/>
        <rFont val="Times New Roman"/>
        <family val="1"/>
      </rPr>
      <t xml:space="preserve">    </t>
    </r>
    <r>
      <rPr>
        <sz val="12"/>
        <rFont val="標楷體"/>
        <family val="4"/>
        <charset val="136"/>
      </rPr>
      <t>蘭</t>
    </r>
    <r>
      <rPr>
        <sz val="12"/>
        <rFont val="Times New Roman"/>
        <family val="1"/>
      </rPr>
      <t>(</t>
    </r>
    <r>
      <rPr>
        <sz val="12"/>
        <rFont val="標楷體"/>
        <family val="4"/>
        <charset val="136"/>
      </rPr>
      <t>腦神經與生命科學的奧祕</t>
    </r>
    <r>
      <rPr>
        <sz val="12"/>
        <rFont val="Times New Roman"/>
        <family val="1"/>
      </rPr>
      <t>)</t>
    </r>
    <phoneticPr fontId="3" type="noConversion"/>
  </si>
  <si>
    <r>
      <rPr>
        <sz val="12"/>
        <rFont val="標楷體"/>
        <family val="4"/>
        <charset val="136"/>
      </rPr>
      <t>全民大講堂</t>
    </r>
    <r>
      <rPr>
        <sz val="12"/>
        <rFont val="Times New Roman"/>
        <family val="1"/>
      </rPr>
      <t>17~</t>
    </r>
    <r>
      <rPr>
        <sz val="12"/>
        <rFont val="標楷體"/>
        <family val="4"/>
        <charset val="136"/>
      </rPr>
      <t>劉炯朗</t>
    </r>
    <r>
      <rPr>
        <sz val="12"/>
        <rFont val="Times New Roman"/>
        <family val="1"/>
      </rPr>
      <t>(</t>
    </r>
    <r>
      <rPr>
        <sz val="12"/>
        <rFont val="標楷體"/>
        <family val="4"/>
        <charset val="136"/>
      </rPr>
      <t>十句話，十個笑話</t>
    </r>
    <r>
      <rPr>
        <sz val="12"/>
        <rFont val="Times New Roman"/>
        <family val="1"/>
      </rPr>
      <t>)</t>
    </r>
    <phoneticPr fontId="3" type="noConversion"/>
  </si>
  <si>
    <r>
      <rPr>
        <sz val="12"/>
        <rFont val="標楷體"/>
        <family val="4"/>
        <charset val="136"/>
      </rPr>
      <t>全民大講堂</t>
    </r>
    <r>
      <rPr>
        <sz val="12"/>
        <rFont val="Times New Roman"/>
        <family val="1"/>
      </rPr>
      <t>18~</t>
    </r>
    <r>
      <rPr>
        <sz val="12"/>
        <rFont val="標楷體"/>
        <family val="4"/>
        <charset val="136"/>
      </rPr>
      <t>吳念真柯一正</t>
    </r>
    <r>
      <rPr>
        <sz val="12"/>
        <rFont val="Times New Roman"/>
        <family val="1"/>
      </rPr>
      <t>(</t>
    </r>
    <r>
      <rPr>
        <sz val="12"/>
        <rFont val="標楷體"/>
        <family val="4"/>
        <charset val="136"/>
      </rPr>
      <t>在現實頂端創造夢想的人</t>
    </r>
    <r>
      <rPr>
        <sz val="12"/>
        <rFont val="Times New Roman"/>
        <family val="1"/>
      </rPr>
      <t>)</t>
    </r>
    <phoneticPr fontId="3" type="noConversion"/>
  </si>
  <si>
    <r>
      <rPr>
        <sz val="12"/>
        <rFont val="標楷體"/>
        <family val="4"/>
        <charset val="136"/>
      </rPr>
      <t>全民大講堂</t>
    </r>
    <r>
      <rPr>
        <sz val="12"/>
        <rFont val="Times New Roman"/>
        <family val="1"/>
      </rPr>
      <t>19~</t>
    </r>
    <r>
      <rPr>
        <sz val="12"/>
        <rFont val="標楷體"/>
        <family val="4"/>
        <charset val="136"/>
      </rPr>
      <t>張淑瑩</t>
    </r>
    <r>
      <rPr>
        <sz val="12"/>
        <rFont val="Times New Roman"/>
        <family val="1"/>
      </rPr>
      <t>(</t>
    </r>
    <r>
      <rPr>
        <sz val="12"/>
        <rFont val="標楷體"/>
        <family val="4"/>
        <charset val="136"/>
      </rPr>
      <t>用心溝通零距離</t>
    </r>
    <r>
      <rPr>
        <sz val="12"/>
        <rFont val="Times New Roman"/>
        <family val="1"/>
      </rPr>
      <t>)</t>
    </r>
    <phoneticPr fontId="3" type="noConversion"/>
  </si>
  <si>
    <r>
      <rPr>
        <sz val="12"/>
        <rFont val="標楷體"/>
        <family val="4"/>
        <charset val="136"/>
      </rPr>
      <t>全民大講堂</t>
    </r>
    <r>
      <rPr>
        <sz val="12"/>
        <rFont val="Times New Roman"/>
        <family val="1"/>
      </rPr>
      <t>20~</t>
    </r>
    <r>
      <rPr>
        <sz val="12"/>
        <rFont val="標楷體"/>
        <family val="4"/>
        <charset val="136"/>
      </rPr>
      <t>李連杰</t>
    </r>
    <r>
      <rPr>
        <sz val="12"/>
        <rFont val="Times New Roman"/>
        <family val="1"/>
      </rPr>
      <t>(</t>
    </r>
    <r>
      <rPr>
        <sz val="12"/>
        <rFont val="標楷體"/>
        <family val="4"/>
        <charset val="136"/>
      </rPr>
      <t>社會責任與公益</t>
    </r>
    <r>
      <rPr>
        <sz val="12"/>
        <rFont val="Times New Roman"/>
        <family val="1"/>
      </rPr>
      <t>)</t>
    </r>
    <phoneticPr fontId="3" type="noConversion"/>
  </si>
  <si>
    <r>
      <rPr>
        <sz val="12"/>
        <rFont val="標楷體"/>
        <family val="4"/>
        <charset val="136"/>
      </rPr>
      <t>全民大講堂</t>
    </r>
    <r>
      <rPr>
        <sz val="12"/>
        <rFont val="Times New Roman"/>
        <family val="1"/>
      </rPr>
      <t>21~</t>
    </r>
    <r>
      <rPr>
        <sz val="12"/>
        <rFont val="標楷體"/>
        <family val="4"/>
        <charset val="136"/>
      </rPr>
      <t>饒夢霞</t>
    </r>
    <r>
      <rPr>
        <sz val="12"/>
        <rFont val="Times New Roman"/>
        <family val="1"/>
      </rPr>
      <t>(</t>
    </r>
    <r>
      <rPr>
        <sz val="12"/>
        <rFont val="標楷體"/>
        <family val="4"/>
        <charset val="136"/>
      </rPr>
      <t>單身不錯結婚更好</t>
    </r>
    <r>
      <rPr>
        <sz val="12"/>
        <rFont val="Times New Roman"/>
        <family val="1"/>
      </rPr>
      <t>)</t>
    </r>
    <phoneticPr fontId="3" type="noConversion"/>
  </si>
  <si>
    <r>
      <rPr>
        <sz val="12"/>
        <rFont val="標楷體"/>
        <family val="4"/>
        <charset val="136"/>
      </rPr>
      <t>全民大講堂</t>
    </r>
    <r>
      <rPr>
        <sz val="12"/>
        <rFont val="Times New Roman"/>
        <family val="1"/>
      </rPr>
      <t>22~</t>
    </r>
    <r>
      <rPr>
        <sz val="12"/>
        <rFont val="標楷體"/>
        <family val="4"/>
        <charset val="136"/>
      </rPr>
      <t>楊定一</t>
    </r>
    <r>
      <rPr>
        <sz val="12"/>
        <rFont val="Times New Roman"/>
        <family val="1"/>
      </rPr>
      <t>(</t>
    </r>
    <r>
      <rPr>
        <sz val="12"/>
        <rFont val="標楷體"/>
        <family val="4"/>
        <charset val="136"/>
      </rPr>
      <t>身心靈醫學的全人教育</t>
    </r>
    <r>
      <rPr>
        <sz val="12"/>
        <rFont val="Times New Roman"/>
        <family val="1"/>
      </rPr>
      <t>)</t>
    </r>
    <phoneticPr fontId="3" type="noConversion"/>
  </si>
  <si>
    <r>
      <rPr>
        <sz val="12"/>
        <rFont val="標楷體"/>
        <family val="4"/>
        <charset val="136"/>
      </rPr>
      <t>全民大講堂</t>
    </r>
    <r>
      <rPr>
        <sz val="12"/>
        <rFont val="Times New Roman"/>
        <family val="1"/>
      </rPr>
      <t>23~</t>
    </r>
    <r>
      <rPr>
        <sz val="12"/>
        <rFont val="標楷體"/>
        <family val="4"/>
        <charset val="136"/>
      </rPr>
      <t>李永豐簡志忠</t>
    </r>
    <r>
      <rPr>
        <sz val="12"/>
        <rFont val="Times New Roman"/>
        <family val="1"/>
      </rPr>
      <t>(</t>
    </r>
    <r>
      <rPr>
        <sz val="12"/>
        <rFont val="標楷體"/>
        <family val="4"/>
        <charset val="136"/>
      </rPr>
      <t>孩子的第一哩路</t>
    </r>
    <r>
      <rPr>
        <sz val="12"/>
        <rFont val="Times New Roman"/>
        <family val="1"/>
      </rPr>
      <t>)</t>
    </r>
    <phoneticPr fontId="3" type="noConversion"/>
  </si>
  <si>
    <r>
      <rPr>
        <sz val="12"/>
        <rFont val="標楷體"/>
        <family val="4"/>
        <charset val="136"/>
      </rPr>
      <t>全民大講堂</t>
    </r>
    <r>
      <rPr>
        <sz val="12"/>
        <rFont val="Times New Roman"/>
        <family val="1"/>
      </rPr>
      <t>24~</t>
    </r>
    <r>
      <rPr>
        <sz val="12"/>
        <rFont val="標楷體"/>
        <family val="4"/>
        <charset val="136"/>
      </rPr>
      <t>柴松林</t>
    </r>
    <r>
      <rPr>
        <sz val="12"/>
        <rFont val="Times New Roman"/>
        <family val="1"/>
      </rPr>
      <t>(</t>
    </r>
    <r>
      <rPr>
        <sz val="12"/>
        <rFont val="標楷體"/>
        <family val="4"/>
        <charset val="136"/>
      </rPr>
      <t>少子化：台灣人口轉型危機與轉機</t>
    </r>
    <r>
      <rPr>
        <sz val="12"/>
        <rFont val="Times New Roman"/>
        <family val="1"/>
      </rPr>
      <t>)</t>
    </r>
    <phoneticPr fontId="3" type="noConversion"/>
  </si>
  <si>
    <r>
      <rPr>
        <sz val="12"/>
        <rFont val="標楷體"/>
        <family val="4"/>
        <charset val="136"/>
      </rPr>
      <t>街頭日記</t>
    </r>
    <phoneticPr fontId="3" type="noConversion"/>
  </si>
  <si>
    <r>
      <rPr>
        <sz val="12"/>
        <rFont val="標楷體"/>
        <family val="4"/>
        <charset val="136"/>
      </rPr>
      <t>野球孩子</t>
    </r>
    <phoneticPr fontId="3" type="noConversion"/>
  </si>
  <si>
    <r>
      <rPr>
        <sz val="12"/>
        <rFont val="標楷體"/>
        <family val="4"/>
        <charset val="136"/>
      </rPr>
      <t>麗音</t>
    </r>
    <phoneticPr fontId="3" type="noConversion"/>
  </si>
  <si>
    <r>
      <rPr>
        <sz val="12"/>
        <rFont val="標楷體"/>
        <family val="4"/>
        <charset val="136"/>
      </rPr>
      <t>扶桑花女孩</t>
    </r>
    <phoneticPr fontId="3" type="noConversion"/>
  </si>
  <si>
    <r>
      <rPr>
        <sz val="12"/>
        <rFont val="標楷體"/>
        <family val="4"/>
        <charset val="136"/>
      </rPr>
      <t>群體國際</t>
    </r>
  </si>
  <si>
    <r>
      <rPr>
        <sz val="12"/>
        <rFont val="標楷體"/>
        <family val="4"/>
        <charset val="136"/>
      </rPr>
      <t>企鵝寶貝</t>
    </r>
    <phoneticPr fontId="3" type="noConversion"/>
  </si>
  <si>
    <r>
      <rPr>
        <sz val="12"/>
        <rFont val="標楷體"/>
        <family val="4"/>
        <charset val="136"/>
      </rPr>
      <t>三虹實業有限公司</t>
    </r>
  </si>
  <si>
    <r>
      <rPr>
        <sz val="12"/>
        <rFont val="標楷體"/>
        <family val="4"/>
        <charset val="136"/>
      </rPr>
      <t>世界上最疼我的那個人去了</t>
    </r>
    <phoneticPr fontId="3" type="noConversion"/>
  </si>
  <si>
    <r>
      <rPr>
        <sz val="12"/>
        <rFont val="標楷體"/>
        <family val="4"/>
        <charset val="136"/>
      </rPr>
      <t>勝琦</t>
    </r>
    <phoneticPr fontId="3" type="noConversion"/>
  </si>
  <si>
    <r>
      <rPr>
        <sz val="12"/>
        <rFont val="標楷體"/>
        <family val="4"/>
        <charset val="136"/>
      </rPr>
      <t>夏綠蒂的網</t>
    </r>
    <phoneticPr fontId="3" type="noConversion"/>
  </si>
  <si>
    <r>
      <rPr>
        <sz val="12"/>
        <rFont val="標楷體"/>
        <family val="4"/>
        <charset val="136"/>
      </rPr>
      <t>雨人</t>
    </r>
    <phoneticPr fontId="3" type="noConversion"/>
  </si>
  <si>
    <r>
      <rPr>
        <sz val="12"/>
        <rFont val="標楷體"/>
        <family val="4"/>
        <charset val="136"/>
      </rPr>
      <t>明日的記憶</t>
    </r>
    <phoneticPr fontId="3" type="noConversion"/>
  </si>
  <si>
    <r>
      <rPr>
        <sz val="12"/>
        <rFont val="標楷體"/>
        <family val="4"/>
        <charset val="136"/>
      </rPr>
      <t>迪昇</t>
    </r>
    <phoneticPr fontId="3" type="noConversion"/>
  </si>
  <si>
    <r>
      <rPr>
        <sz val="12"/>
        <rFont val="標楷體"/>
        <family val="4"/>
        <charset val="136"/>
      </rPr>
      <t>雷公電影公司</t>
    </r>
    <phoneticPr fontId="3" type="noConversion"/>
  </si>
  <si>
    <r>
      <rPr>
        <sz val="12"/>
        <rFont val="標楷體"/>
        <family val="4"/>
        <charset val="136"/>
      </rPr>
      <t>藍蝶飛舞</t>
    </r>
    <phoneticPr fontId="3" type="noConversion"/>
  </si>
  <si>
    <r>
      <rPr>
        <sz val="12"/>
        <rFont val="標楷體"/>
        <family val="4"/>
        <charset val="136"/>
      </rPr>
      <t>東暉國際多媒體股份有限公司</t>
    </r>
  </si>
  <si>
    <r>
      <rPr>
        <sz val="12"/>
        <rFont val="標楷體"/>
        <family val="4"/>
        <charset val="136"/>
      </rPr>
      <t>小星星眨眼睛</t>
    </r>
    <phoneticPr fontId="3" type="noConversion"/>
  </si>
  <si>
    <r>
      <rPr>
        <sz val="12"/>
        <rFont val="標楷體"/>
        <family val="4"/>
        <charset val="136"/>
      </rPr>
      <t>前景</t>
    </r>
    <phoneticPr fontId="3" type="noConversion"/>
  </si>
  <si>
    <r>
      <rPr>
        <sz val="12"/>
        <rFont val="標楷體"/>
        <family val="4"/>
        <charset val="136"/>
      </rPr>
      <t>聽見天堂</t>
    </r>
    <phoneticPr fontId="3" type="noConversion"/>
  </si>
  <si>
    <r>
      <rPr>
        <sz val="12"/>
        <rFont val="標楷體"/>
        <family val="4"/>
        <charset val="136"/>
      </rPr>
      <t>黑暗視界</t>
    </r>
    <phoneticPr fontId="3" type="noConversion"/>
  </si>
  <si>
    <r>
      <rPr>
        <sz val="12"/>
        <rFont val="標楷體"/>
        <family val="4"/>
        <charset val="136"/>
      </rPr>
      <t>風潮</t>
    </r>
    <phoneticPr fontId="3" type="noConversion"/>
  </si>
  <si>
    <r>
      <rPr>
        <sz val="12"/>
        <rFont val="標楷體"/>
        <family val="4"/>
        <charset val="136"/>
      </rPr>
      <t>我和我的普通朋友</t>
    </r>
    <r>
      <rPr>
        <sz val="12"/>
        <rFont val="Times New Roman"/>
        <family val="1"/>
      </rPr>
      <t>Ι</t>
    </r>
    <phoneticPr fontId="3" type="noConversion"/>
  </si>
  <si>
    <r>
      <rPr>
        <sz val="12"/>
        <rFont val="標楷體"/>
        <family val="4"/>
        <charset val="136"/>
      </rPr>
      <t>老爸的單程車票</t>
    </r>
    <phoneticPr fontId="3" type="noConversion"/>
  </si>
  <si>
    <r>
      <rPr>
        <sz val="12"/>
        <rFont val="標楷體"/>
        <family val="4"/>
        <charset val="136"/>
      </rPr>
      <t>向洋</t>
    </r>
    <phoneticPr fontId="3" type="noConversion"/>
  </si>
  <si>
    <r>
      <rPr>
        <sz val="12"/>
        <rFont val="標楷體"/>
        <family val="4"/>
        <charset val="136"/>
      </rPr>
      <t>太古國際多媒體代理</t>
    </r>
  </si>
  <si>
    <r>
      <rPr>
        <sz val="12"/>
        <rFont val="標楷體"/>
        <family val="4"/>
        <charset val="136"/>
      </rPr>
      <t>料理鼠王</t>
    </r>
    <phoneticPr fontId="3" type="noConversion"/>
  </si>
  <si>
    <r>
      <rPr>
        <sz val="12"/>
        <rFont val="標楷體"/>
        <family val="4"/>
        <charset val="136"/>
      </rPr>
      <t>真愛滿行囊</t>
    </r>
    <phoneticPr fontId="3" type="noConversion"/>
  </si>
  <si>
    <r>
      <rPr>
        <sz val="12"/>
        <rFont val="標楷體"/>
        <family val="4"/>
        <charset val="136"/>
      </rPr>
      <t>海鵬影業有限公司</t>
    </r>
  </si>
  <si>
    <r>
      <rPr>
        <sz val="12"/>
        <rFont val="標楷體"/>
        <family val="4"/>
        <charset val="136"/>
      </rPr>
      <t>千手觀音</t>
    </r>
    <phoneticPr fontId="3" type="noConversion"/>
  </si>
  <si>
    <r>
      <rPr>
        <sz val="12"/>
        <rFont val="標楷體"/>
        <family val="4"/>
        <charset val="136"/>
      </rPr>
      <t>七厘米影音科技有限公司</t>
    </r>
    <r>
      <rPr>
        <sz val="12"/>
        <rFont val="Times New Roman"/>
        <family val="1"/>
      </rPr>
      <t xml:space="preserve"> </t>
    </r>
  </si>
  <si>
    <r>
      <rPr>
        <sz val="12"/>
        <rFont val="標楷體"/>
        <family val="4"/>
        <charset val="136"/>
      </rPr>
      <t>金雕</t>
    </r>
    <phoneticPr fontId="3" type="noConversion"/>
  </si>
  <si>
    <r>
      <rPr>
        <sz val="12"/>
        <rFont val="標楷體"/>
        <family val="4"/>
        <charset val="136"/>
      </rPr>
      <t>醫生</t>
    </r>
    <phoneticPr fontId="3" type="noConversion"/>
  </si>
  <si>
    <r>
      <rPr>
        <sz val="12"/>
        <rFont val="標楷體"/>
        <family val="4"/>
        <charset val="136"/>
      </rPr>
      <t>甜蜜生活</t>
    </r>
    <phoneticPr fontId="3" type="noConversion"/>
  </si>
  <si>
    <r>
      <rPr>
        <sz val="12"/>
        <rFont val="標楷體"/>
        <family val="4"/>
        <charset val="136"/>
      </rPr>
      <t>那山那人那狗</t>
    </r>
    <phoneticPr fontId="3" type="noConversion"/>
  </si>
  <si>
    <r>
      <rPr>
        <sz val="12"/>
        <rFont val="標楷體"/>
        <family val="4"/>
        <charset val="136"/>
      </rPr>
      <t>誠于</t>
    </r>
    <phoneticPr fontId="3" type="noConversion"/>
  </si>
  <si>
    <r>
      <rPr>
        <sz val="12"/>
        <rFont val="標楷體"/>
        <family val="4"/>
        <charset val="136"/>
      </rPr>
      <t>仟淇科技股份有限公司</t>
    </r>
  </si>
  <si>
    <r>
      <rPr>
        <sz val="12"/>
        <rFont val="標楷體"/>
        <family val="4"/>
        <charset val="136"/>
      </rPr>
      <t>田園春光</t>
    </r>
    <phoneticPr fontId="3" type="noConversion"/>
  </si>
  <si>
    <r>
      <rPr>
        <sz val="12"/>
        <rFont val="標楷體"/>
        <family val="4"/>
        <charset val="136"/>
      </rPr>
      <t>黑澤明之夢</t>
    </r>
    <phoneticPr fontId="3" type="noConversion"/>
  </si>
  <si>
    <r>
      <rPr>
        <sz val="12"/>
        <rFont val="標楷體"/>
        <family val="4"/>
        <charset val="136"/>
      </rPr>
      <t>小宇宙</t>
    </r>
    <r>
      <rPr>
        <sz val="12"/>
        <rFont val="Times New Roman"/>
        <family val="1"/>
      </rPr>
      <t>2~</t>
    </r>
    <r>
      <rPr>
        <sz val="12"/>
        <rFont val="標楷體"/>
        <family val="4"/>
        <charset val="136"/>
      </rPr>
      <t>基因狂想曲</t>
    </r>
    <phoneticPr fontId="3" type="noConversion"/>
  </si>
  <si>
    <r>
      <rPr>
        <sz val="12"/>
        <rFont val="標楷體"/>
        <family val="4"/>
        <charset val="136"/>
      </rPr>
      <t>齊威國際多媒體股份有限公司</t>
    </r>
  </si>
  <si>
    <r>
      <rPr>
        <sz val="12"/>
        <rFont val="標楷體"/>
        <family val="4"/>
        <charset val="136"/>
      </rPr>
      <t>功夫熊貓</t>
    </r>
    <phoneticPr fontId="3" type="noConversion"/>
  </si>
  <si>
    <r>
      <t>97.12</t>
    </r>
    <r>
      <rPr>
        <sz val="12"/>
        <rFont val="標楷體"/>
        <family val="4"/>
        <charset val="136"/>
      </rPr>
      <t>購</t>
    </r>
    <phoneticPr fontId="3" type="noConversion"/>
  </si>
  <si>
    <r>
      <rPr>
        <sz val="12"/>
        <rFont val="標楷體"/>
        <family val="4"/>
        <charset val="136"/>
      </rPr>
      <t>生日快樂</t>
    </r>
    <phoneticPr fontId="3" type="noConversion"/>
  </si>
  <si>
    <r>
      <rPr>
        <sz val="12"/>
        <rFont val="標楷體"/>
        <family val="4"/>
        <charset val="136"/>
      </rPr>
      <t>甲上娛樂</t>
    </r>
    <phoneticPr fontId="3" type="noConversion"/>
  </si>
  <si>
    <r>
      <rPr>
        <sz val="12"/>
        <rFont val="標楷體"/>
        <family val="4"/>
        <charset val="136"/>
      </rPr>
      <t>理大國際多媒體股份有限公司</t>
    </r>
  </si>
  <si>
    <r>
      <t>98.11</t>
    </r>
    <r>
      <rPr>
        <sz val="12"/>
        <rFont val="標楷體"/>
        <family val="4"/>
        <charset val="136"/>
      </rPr>
      <t>購</t>
    </r>
    <phoneticPr fontId="3" type="noConversion"/>
  </si>
  <si>
    <r>
      <rPr>
        <sz val="12"/>
        <rFont val="標楷體"/>
        <family val="4"/>
        <charset val="136"/>
      </rPr>
      <t>崖上的波妞</t>
    </r>
    <phoneticPr fontId="3" type="noConversion"/>
  </si>
  <si>
    <r>
      <rPr>
        <sz val="12"/>
        <rFont val="標楷體"/>
        <family val="4"/>
        <charset val="136"/>
      </rPr>
      <t>宮崎駿監督</t>
    </r>
    <phoneticPr fontId="3" type="noConversion"/>
  </si>
  <si>
    <r>
      <rPr>
        <sz val="12"/>
        <rFont val="標楷體"/>
        <family val="4"/>
        <charset val="136"/>
      </rPr>
      <t>龍貓</t>
    </r>
    <phoneticPr fontId="3" type="noConversion"/>
  </si>
  <si>
    <r>
      <rPr>
        <sz val="12"/>
        <rFont val="標楷體"/>
        <family val="4"/>
        <charset val="136"/>
      </rPr>
      <t>平成狸合戰</t>
    </r>
    <r>
      <rPr>
        <sz val="12"/>
        <rFont val="Times New Roman"/>
        <family val="1"/>
      </rPr>
      <t>(</t>
    </r>
    <r>
      <rPr>
        <sz val="12"/>
        <rFont val="標楷體"/>
        <family val="4"/>
        <charset val="136"/>
      </rPr>
      <t>歡喜碰碰狸</t>
    </r>
    <r>
      <rPr>
        <sz val="12"/>
        <rFont val="Times New Roman"/>
        <family val="1"/>
      </rPr>
      <t>)</t>
    </r>
    <phoneticPr fontId="3" type="noConversion"/>
  </si>
  <si>
    <r>
      <rPr>
        <sz val="12"/>
        <rFont val="標楷體"/>
        <family val="4"/>
        <charset val="136"/>
      </rPr>
      <t>宮崎駿企劃</t>
    </r>
    <phoneticPr fontId="3" type="noConversion"/>
  </si>
  <si>
    <r>
      <rPr>
        <sz val="12"/>
        <rFont val="標楷體"/>
        <family val="4"/>
        <charset val="136"/>
      </rPr>
      <t>彼得與狼</t>
    </r>
    <phoneticPr fontId="3" type="noConversion"/>
  </si>
  <si>
    <r>
      <rPr>
        <sz val="12"/>
        <rFont val="標楷體"/>
        <family val="4"/>
        <charset val="136"/>
      </rPr>
      <t>上海美術電影製片廠</t>
    </r>
    <phoneticPr fontId="3" type="noConversion"/>
  </si>
  <si>
    <r>
      <rPr>
        <sz val="12"/>
        <rFont val="標楷體"/>
        <family val="4"/>
        <charset val="136"/>
      </rPr>
      <t>山水情、鷸蚌相爭、牧笛</t>
    </r>
    <phoneticPr fontId="3" type="noConversion"/>
  </si>
  <si>
    <r>
      <rPr>
        <sz val="12"/>
        <rFont val="標楷體"/>
        <family val="4"/>
        <charset val="136"/>
      </rPr>
      <t>鹿鈴、黑公雞、小蝌蚪找媽媽</t>
    </r>
    <phoneticPr fontId="3" type="noConversion"/>
  </si>
  <si>
    <r>
      <rPr>
        <sz val="12"/>
        <rFont val="標楷體"/>
        <family val="4"/>
        <charset val="136"/>
      </rPr>
      <t>沙鷗國際多媒體股份有限公司</t>
    </r>
    <phoneticPr fontId="3" type="noConversion"/>
  </si>
  <si>
    <r>
      <rPr>
        <sz val="12"/>
        <rFont val="標楷體"/>
        <family val="4"/>
        <charset val="136"/>
      </rPr>
      <t>謝岱樺</t>
    </r>
    <phoneticPr fontId="3" type="noConversion"/>
  </si>
  <si>
    <r>
      <rPr>
        <sz val="12"/>
        <rFont val="標楷體"/>
        <family val="4"/>
        <charset val="136"/>
      </rPr>
      <t>台灣戲劇表演家</t>
    </r>
    <phoneticPr fontId="3" type="noConversion"/>
  </si>
  <si>
    <r>
      <t>98.12</t>
    </r>
    <r>
      <rPr>
        <sz val="12"/>
        <rFont val="標楷體"/>
        <family val="4"/>
        <charset val="136"/>
      </rPr>
      <t>贈</t>
    </r>
    <phoneticPr fontId="3" type="noConversion"/>
  </si>
  <si>
    <r>
      <rPr>
        <sz val="12"/>
        <rFont val="標楷體"/>
        <family val="4"/>
        <charset val="136"/>
      </rPr>
      <t>群和</t>
    </r>
    <phoneticPr fontId="3" type="noConversion"/>
  </si>
  <si>
    <r>
      <t>98.12</t>
    </r>
    <r>
      <rPr>
        <sz val="12"/>
        <rFont val="標楷體"/>
        <family val="4"/>
        <charset val="136"/>
      </rPr>
      <t>購</t>
    </r>
    <r>
      <rPr>
        <sz val="12"/>
        <rFont val="Times New Roman"/>
        <family val="1"/>
      </rPr>
      <t xml:space="preserve"> </t>
    </r>
    <r>
      <rPr>
        <sz val="12"/>
        <color rgb="FFFF0000"/>
        <rFont val="標楷體"/>
        <family val="4"/>
        <charset val="136"/>
      </rPr>
      <t/>
    </r>
    <phoneticPr fontId="3" type="noConversion"/>
  </si>
  <si>
    <r>
      <rPr>
        <sz val="12"/>
        <rFont val="標楷體"/>
        <family val="4"/>
        <charset val="136"/>
      </rPr>
      <t>深夜加油站遇見蘇格拉底</t>
    </r>
    <phoneticPr fontId="3" type="noConversion"/>
  </si>
  <si>
    <r>
      <rPr>
        <sz val="12"/>
        <rFont val="標楷體"/>
        <family val="4"/>
        <charset val="136"/>
      </rPr>
      <t>衝出逆境</t>
    </r>
    <phoneticPr fontId="3" type="noConversion"/>
  </si>
  <si>
    <r>
      <rPr>
        <sz val="12"/>
        <rFont val="標楷體"/>
        <family val="4"/>
        <charset val="136"/>
      </rPr>
      <t>練、戀、舞</t>
    </r>
    <phoneticPr fontId="3" type="noConversion"/>
  </si>
  <si>
    <r>
      <rPr>
        <sz val="12"/>
        <rFont val="標楷體"/>
        <family val="4"/>
        <charset val="136"/>
      </rPr>
      <t>生命無限公司</t>
    </r>
    <phoneticPr fontId="3" type="noConversion"/>
  </si>
  <si>
    <r>
      <rPr>
        <sz val="12"/>
        <rFont val="標楷體"/>
        <family val="4"/>
        <charset val="136"/>
      </rPr>
      <t>生命最後一個月的花嫁</t>
    </r>
    <phoneticPr fontId="3" type="noConversion"/>
  </si>
  <si>
    <r>
      <rPr>
        <sz val="12"/>
        <rFont val="標楷體"/>
        <family val="4"/>
        <charset val="136"/>
      </rPr>
      <t>百禾文化</t>
    </r>
    <phoneticPr fontId="3" type="noConversion"/>
  </si>
  <si>
    <r>
      <rPr>
        <sz val="12"/>
        <rFont val="標楷體"/>
        <family val="4"/>
        <charset val="136"/>
      </rPr>
      <t>海樂</t>
    </r>
    <phoneticPr fontId="3" type="noConversion"/>
  </si>
  <si>
    <r>
      <rPr>
        <sz val="12"/>
        <rFont val="標楷體"/>
        <family val="4"/>
        <charset val="136"/>
      </rPr>
      <t>一路玩到掛</t>
    </r>
    <phoneticPr fontId="3" type="noConversion"/>
  </si>
  <si>
    <r>
      <rPr>
        <sz val="12"/>
        <rFont val="標楷體"/>
        <family val="4"/>
        <charset val="136"/>
      </rPr>
      <t>崴漢</t>
    </r>
    <phoneticPr fontId="3" type="noConversion"/>
  </si>
  <si>
    <r>
      <rPr>
        <sz val="12"/>
        <rFont val="標楷體"/>
        <family val="4"/>
        <charset val="136"/>
      </rPr>
      <t>天外奇蹟</t>
    </r>
    <phoneticPr fontId="3" type="noConversion"/>
  </si>
  <si>
    <r>
      <rPr>
        <sz val="12"/>
        <rFont val="標楷體"/>
        <family val="4"/>
        <charset val="136"/>
      </rPr>
      <t>影傑</t>
    </r>
    <phoneticPr fontId="3" type="noConversion"/>
  </si>
  <si>
    <r>
      <rPr>
        <sz val="12"/>
        <rFont val="標楷體"/>
        <family val="4"/>
        <charset val="136"/>
      </rPr>
      <t>地動之日</t>
    </r>
    <phoneticPr fontId="3" type="noConversion"/>
  </si>
  <si>
    <r>
      <rPr>
        <sz val="12"/>
        <rFont val="標楷體"/>
        <family val="4"/>
        <charset val="136"/>
      </rPr>
      <t>小王子</t>
    </r>
    <phoneticPr fontId="3" type="noConversion"/>
  </si>
  <si>
    <r>
      <rPr>
        <sz val="12"/>
        <rFont val="標楷體"/>
        <family val="4"/>
        <charset val="136"/>
      </rPr>
      <t>怒海潛將</t>
    </r>
    <phoneticPr fontId="3" type="noConversion"/>
  </si>
  <si>
    <r>
      <rPr>
        <sz val="12"/>
        <rFont val="標楷體"/>
        <family val="4"/>
        <charset val="136"/>
      </rPr>
      <t>福斯電影</t>
    </r>
    <phoneticPr fontId="3" type="noConversion"/>
  </si>
  <si>
    <r>
      <rPr>
        <sz val="12"/>
        <rFont val="標楷體"/>
        <family val="4"/>
        <charset val="136"/>
      </rPr>
      <t>火柴人</t>
    </r>
    <phoneticPr fontId="3" type="noConversion"/>
  </si>
  <si>
    <r>
      <rPr>
        <sz val="12"/>
        <rFont val="標楷體"/>
        <family val="4"/>
        <charset val="136"/>
      </rPr>
      <t>台灣人物誌：李淳陽</t>
    </r>
    <phoneticPr fontId="3" type="noConversion"/>
  </si>
  <si>
    <r>
      <rPr>
        <sz val="12"/>
        <rFont val="標楷體"/>
        <family val="4"/>
        <charset val="136"/>
      </rPr>
      <t>采昌國際</t>
    </r>
    <phoneticPr fontId="3" type="noConversion"/>
  </si>
  <si>
    <r>
      <rPr>
        <sz val="12"/>
        <rFont val="標楷體"/>
        <family val="4"/>
        <charset val="136"/>
      </rPr>
      <t>台灣人物誌：李昌鈺</t>
    </r>
    <phoneticPr fontId="3" type="noConversion"/>
  </si>
  <si>
    <r>
      <rPr>
        <sz val="12"/>
        <rFont val="標楷體"/>
        <family val="4"/>
        <charset val="136"/>
      </rPr>
      <t>台灣人物誌：黃海岱</t>
    </r>
    <phoneticPr fontId="3" type="noConversion"/>
  </si>
  <si>
    <r>
      <rPr>
        <sz val="12"/>
        <rFont val="標楷體"/>
        <family val="4"/>
        <charset val="136"/>
      </rPr>
      <t>親子</t>
    </r>
    <phoneticPr fontId="3" type="noConversion"/>
  </si>
  <si>
    <r>
      <rPr>
        <sz val="12"/>
        <rFont val="標楷體"/>
        <family val="4"/>
        <charset val="136"/>
      </rPr>
      <t>不能沒有你</t>
    </r>
    <phoneticPr fontId="3" type="noConversion"/>
  </si>
  <si>
    <r>
      <rPr>
        <sz val="12"/>
        <rFont val="標楷體"/>
        <family val="4"/>
        <charset val="136"/>
      </rPr>
      <t>光之路</t>
    </r>
    <phoneticPr fontId="3" type="noConversion"/>
  </si>
  <si>
    <r>
      <rPr>
        <sz val="12"/>
        <rFont val="標楷體"/>
        <family val="4"/>
        <charset val="136"/>
      </rPr>
      <t>金牌大風</t>
    </r>
    <phoneticPr fontId="3" type="noConversion"/>
  </si>
  <si>
    <r>
      <rPr>
        <sz val="12"/>
        <rFont val="標楷體"/>
        <family val="4"/>
        <charset val="136"/>
      </rPr>
      <t>我是女生，也是男生</t>
    </r>
    <phoneticPr fontId="3" type="noConversion"/>
  </si>
  <si>
    <r>
      <rPr>
        <sz val="12"/>
        <rFont val="標楷體"/>
        <family val="4"/>
        <charset val="136"/>
      </rPr>
      <t>維傑</t>
    </r>
    <phoneticPr fontId="3" type="noConversion"/>
  </si>
  <si>
    <r>
      <rPr>
        <sz val="12"/>
        <rFont val="標楷體"/>
        <family val="4"/>
        <charset val="136"/>
      </rPr>
      <t>窮得只剩下錢</t>
    </r>
    <phoneticPr fontId="3" type="noConversion"/>
  </si>
  <si>
    <r>
      <rPr>
        <sz val="12"/>
        <rFont val="標楷體"/>
        <family val="4"/>
        <charset val="136"/>
      </rPr>
      <t>捷傑</t>
    </r>
    <phoneticPr fontId="3" type="noConversion"/>
  </si>
  <si>
    <r>
      <rPr>
        <sz val="12"/>
        <rFont val="標楷體"/>
        <family val="4"/>
        <charset val="136"/>
      </rPr>
      <t>北國性騷擾</t>
    </r>
    <phoneticPr fontId="3" type="noConversion"/>
  </si>
  <si>
    <r>
      <rPr>
        <sz val="12"/>
        <rFont val="標楷體"/>
        <family val="4"/>
        <charset val="136"/>
      </rPr>
      <t>班傑明的奇幻旅程</t>
    </r>
    <phoneticPr fontId="3" type="noConversion"/>
  </si>
  <si>
    <r>
      <rPr>
        <sz val="12"/>
        <rFont val="標楷體"/>
        <family val="4"/>
        <charset val="136"/>
      </rPr>
      <t>天馬行空</t>
    </r>
    <phoneticPr fontId="3" type="noConversion"/>
  </si>
  <si>
    <r>
      <rPr>
        <sz val="12"/>
        <rFont val="標楷體"/>
        <family val="4"/>
        <charset val="136"/>
      </rPr>
      <t>智軒</t>
    </r>
    <phoneticPr fontId="3" type="noConversion"/>
  </si>
  <si>
    <r>
      <rPr>
        <sz val="12"/>
        <rFont val="標楷體"/>
        <family val="4"/>
        <charset val="136"/>
      </rPr>
      <t>奈米女孩</t>
    </r>
    <phoneticPr fontId="3" type="noConversion"/>
  </si>
  <si>
    <r>
      <rPr>
        <sz val="12"/>
        <rFont val="標楷體"/>
        <family val="4"/>
        <charset val="136"/>
      </rPr>
      <t>藍貝芝</t>
    </r>
    <phoneticPr fontId="3" type="noConversion"/>
  </si>
  <si>
    <r>
      <rPr>
        <sz val="12"/>
        <rFont val="標楷體"/>
        <family val="4"/>
        <charset val="136"/>
      </rPr>
      <t>貧民百萬富翁</t>
    </r>
    <phoneticPr fontId="3" type="noConversion"/>
  </si>
  <si>
    <r>
      <rPr>
        <sz val="12"/>
        <rFont val="標楷體"/>
        <family val="4"/>
        <charset val="136"/>
      </rPr>
      <t>山水</t>
    </r>
    <phoneticPr fontId="3" type="noConversion"/>
  </si>
  <si>
    <r>
      <rPr>
        <sz val="12"/>
        <rFont val="標楷體"/>
        <family val="4"/>
        <charset val="136"/>
      </rPr>
      <t>今天暫時停止</t>
    </r>
    <phoneticPr fontId="3" type="noConversion"/>
  </si>
  <si>
    <r>
      <rPr>
        <sz val="12"/>
        <rFont val="標楷體"/>
        <family val="4"/>
        <charset val="136"/>
      </rPr>
      <t>美滿人生</t>
    </r>
    <phoneticPr fontId="3" type="noConversion"/>
  </si>
  <si>
    <r>
      <rPr>
        <sz val="12"/>
        <rFont val="標楷體"/>
        <family val="4"/>
        <charset val="136"/>
      </rPr>
      <t>疾風禁區</t>
    </r>
    <phoneticPr fontId="3" type="noConversion"/>
  </si>
  <si>
    <r>
      <rPr>
        <sz val="12"/>
        <rFont val="標楷體"/>
        <family val="4"/>
        <charset val="136"/>
      </rPr>
      <t>麻雀變鳯凰</t>
    </r>
    <phoneticPr fontId="3" type="noConversion"/>
  </si>
  <si>
    <r>
      <rPr>
        <sz val="12"/>
        <rFont val="標楷體"/>
        <family val="4"/>
        <charset val="136"/>
      </rPr>
      <t>歌舞青春</t>
    </r>
    <r>
      <rPr>
        <sz val="12"/>
        <rFont val="Times New Roman"/>
        <family val="1"/>
      </rPr>
      <t>1</t>
    </r>
    <phoneticPr fontId="3" type="noConversion"/>
  </si>
  <si>
    <r>
      <rPr>
        <sz val="12"/>
        <rFont val="標楷體"/>
        <family val="4"/>
        <charset val="136"/>
      </rPr>
      <t>天下雜誌</t>
    </r>
    <phoneticPr fontId="3" type="noConversion"/>
  </si>
  <si>
    <r>
      <t>101.11</t>
    </r>
    <r>
      <rPr>
        <sz val="12"/>
        <rFont val="標楷體"/>
        <family val="4"/>
        <charset val="136"/>
      </rPr>
      <t>贈</t>
    </r>
    <phoneticPr fontId="3" type="noConversion"/>
  </si>
  <si>
    <r>
      <rPr>
        <sz val="12"/>
        <rFont val="標楷體"/>
        <family val="4"/>
        <charset val="136"/>
      </rPr>
      <t>全民情聖</t>
    </r>
    <phoneticPr fontId="3" type="noConversion"/>
  </si>
  <si>
    <r>
      <t>101.12</t>
    </r>
    <r>
      <rPr>
        <sz val="12"/>
        <rFont val="標楷體"/>
        <family val="4"/>
        <charset val="136"/>
      </rPr>
      <t>購</t>
    </r>
    <phoneticPr fontId="3" type="noConversion"/>
  </si>
  <si>
    <r>
      <rPr>
        <sz val="12"/>
        <rFont val="標楷體"/>
        <family val="4"/>
        <charset val="136"/>
      </rPr>
      <t>看不見的時候</t>
    </r>
  </si>
  <si>
    <r>
      <rPr>
        <sz val="12"/>
        <rFont val="標楷體"/>
        <family val="4"/>
        <charset val="136"/>
      </rPr>
      <t>白絲帶工作站</t>
    </r>
    <phoneticPr fontId="3" type="noConversion"/>
  </si>
  <si>
    <r>
      <rPr>
        <sz val="12"/>
        <rFont val="標楷體"/>
        <family val="4"/>
        <charset val="136"/>
      </rPr>
      <t>公播版</t>
    </r>
    <r>
      <rPr>
        <sz val="12"/>
        <rFont val="Times New Roman"/>
        <family val="1"/>
      </rPr>
      <t xml:space="preserve"> </t>
    </r>
  </si>
  <si>
    <r>
      <rPr>
        <sz val="12"/>
        <rFont val="標楷體"/>
        <family val="4"/>
        <charset val="136"/>
      </rPr>
      <t>愛</t>
    </r>
  </si>
  <si>
    <r>
      <rPr>
        <sz val="12"/>
        <rFont val="標楷體"/>
        <family val="4"/>
        <charset val="136"/>
      </rPr>
      <t>紅豆製作股份有限公司</t>
    </r>
    <phoneticPr fontId="3" type="noConversion"/>
  </si>
  <si>
    <r>
      <rPr>
        <sz val="12"/>
        <rFont val="標楷體"/>
        <family val="4"/>
        <charset val="136"/>
      </rPr>
      <t>華納兄弟公司臺灣分公司</t>
    </r>
    <phoneticPr fontId="3" type="noConversion"/>
  </si>
  <si>
    <t>DVD</t>
    <phoneticPr fontId="3" type="noConversion"/>
  </si>
  <si>
    <r>
      <rPr>
        <sz val="12"/>
        <rFont val="標楷體"/>
        <family val="4"/>
        <charset val="136"/>
      </rPr>
      <t>聽媽媽的話</t>
    </r>
  </si>
  <si>
    <r>
      <rPr>
        <sz val="12"/>
        <rFont val="標楷體"/>
        <family val="4"/>
        <charset val="136"/>
      </rPr>
      <t>傳影互動</t>
    </r>
    <phoneticPr fontId="3" type="noConversion"/>
  </si>
  <si>
    <r>
      <rPr>
        <sz val="12"/>
        <rFont val="標楷體"/>
        <family val="4"/>
        <charset val="136"/>
      </rPr>
      <t>衝破迷網（書</t>
    </r>
    <r>
      <rPr>
        <sz val="12"/>
        <rFont val="Times New Roman"/>
        <family val="1"/>
      </rPr>
      <t>+VCD)</t>
    </r>
    <phoneticPr fontId="3" type="noConversion"/>
  </si>
  <si>
    <r>
      <rPr>
        <sz val="12"/>
        <rFont val="標楷體"/>
        <family val="4"/>
        <charset val="136"/>
      </rPr>
      <t>薔薇騎士</t>
    </r>
  </si>
  <si>
    <r>
      <rPr>
        <sz val="12"/>
        <rFont val="標楷體"/>
        <family val="4"/>
        <charset val="136"/>
      </rPr>
      <t>糖玻璃</t>
    </r>
  </si>
  <si>
    <t>VCD</t>
    <phoneticPr fontId="3" type="noConversion"/>
  </si>
  <si>
    <r>
      <rPr>
        <sz val="12"/>
        <rFont val="標楷體"/>
        <family val="4"/>
        <charset val="136"/>
      </rPr>
      <t>輔導</t>
    </r>
    <phoneticPr fontId="3" type="noConversion"/>
  </si>
  <si>
    <r>
      <rPr>
        <sz val="12"/>
        <rFont val="標楷體"/>
        <family val="4"/>
        <charset val="136"/>
      </rPr>
      <t>為什麼我的功課都做不好？</t>
    </r>
    <phoneticPr fontId="3" type="noConversion"/>
  </si>
  <si>
    <r>
      <rPr>
        <sz val="12"/>
        <rFont val="標楷體"/>
        <family val="4"/>
        <charset val="136"/>
      </rPr>
      <t>二手菸：毒害呼吸與生命</t>
    </r>
    <phoneticPr fontId="3" type="noConversion"/>
  </si>
  <si>
    <r>
      <rPr>
        <sz val="12"/>
        <rFont val="標楷體"/>
        <family val="4"/>
        <charset val="136"/>
      </rPr>
      <t>小水滴的奇幻旅程</t>
    </r>
    <r>
      <rPr>
        <sz val="12"/>
        <rFont val="Times New Roman"/>
        <family val="1"/>
      </rPr>
      <t>(</t>
    </r>
    <r>
      <rPr>
        <sz val="12"/>
        <rFont val="標楷體"/>
        <family val="4"/>
        <charset val="136"/>
      </rPr>
      <t>小蜥蜴的回憶）</t>
    </r>
    <phoneticPr fontId="3" type="noConversion"/>
  </si>
  <si>
    <r>
      <rPr>
        <sz val="12"/>
        <rFont val="標楷體"/>
        <family val="4"/>
        <charset val="136"/>
      </rPr>
      <t>未來書城</t>
    </r>
    <phoneticPr fontId="3" type="noConversion"/>
  </si>
  <si>
    <r>
      <rPr>
        <sz val="12"/>
        <rFont val="標楷體"/>
        <family val="4"/>
        <charset val="136"/>
      </rPr>
      <t>逆轉人生</t>
    </r>
    <phoneticPr fontId="3" type="noConversion"/>
  </si>
  <si>
    <r>
      <rPr>
        <sz val="12"/>
        <rFont val="標楷體"/>
        <family val="4"/>
        <charset val="136"/>
      </rPr>
      <t>飛行國際</t>
    </r>
    <phoneticPr fontId="3" type="noConversion"/>
  </si>
  <si>
    <r>
      <rPr>
        <sz val="12"/>
        <rFont val="標楷體"/>
        <family val="4"/>
        <charset val="136"/>
      </rPr>
      <t>初戀那件小事</t>
    </r>
    <phoneticPr fontId="3" type="noConversion"/>
  </si>
  <si>
    <r>
      <rPr>
        <sz val="12"/>
        <rFont val="標楷體"/>
        <family val="4"/>
        <charset val="136"/>
      </rPr>
      <t>鴻聯國際</t>
    </r>
    <phoneticPr fontId="3" type="noConversion"/>
  </si>
  <si>
    <r>
      <t>102.1</t>
    </r>
    <r>
      <rPr>
        <sz val="12"/>
        <rFont val="標楷體"/>
        <family val="4"/>
        <charset val="136"/>
      </rPr>
      <t>贈</t>
    </r>
    <r>
      <rPr>
        <sz val="12"/>
        <rFont val="Times New Roman"/>
        <family val="1"/>
      </rPr>
      <t xml:space="preserve">  </t>
    </r>
    <r>
      <rPr>
        <sz val="12"/>
        <rFont val="標楷體"/>
        <family val="4"/>
        <charset val="136"/>
      </rPr>
      <t>數量：</t>
    </r>
    <r>
      <rPr>
        <sz val="12"/>
        <rFont val="Times New Roman"/>
        <family val="1"/>
      </rPr>
      <t>2</t>
    </r>
    <phoneticPr fontId="3" type="noConversion"/>
  </si>
  <si>
    <r>
      <rPr>
        <sz val="12"/>
        <rFont val="標楷體"/>
        <family val="4"/>
        <charset val="136"/>
      </rPr>
      <t>孩子不壞</t>
    </r>
    <phoneticPr fontId="3" type="noConversion"/>
  </si>
  <si>
    <r>
      <rPr>
        <sz val="12"/>
        <rFont val="標楷體"/>
        <family val="4"/>
        <charset val="136"/>
      </rPr>
      <t>勁藝多媒體</t>
    </r>
    <phoneticPr fontId="3" type="noConversion"/>
  </si>
  <si>
    <r>
      <t>102.03</t>
    </r>
    <r>
      <rPr>
        <sz val="12"/>
        <rFont val="標楷體"/>
        <family val="4"/>
        <charset val="136"/>
      </rPr>
      <t>贈</t>
    </r>
    <phoneticPr fontId="3" type="noConversion"/>
  </si>
  <si>
    <r>
      <rPr>
        <sz val="12"/>
        <rFont val="標楷體"/>
        <family val="4"/>
        <charset val="136"/>
      </rPr>
      <t>台灣人物誌：帶台灣騎上峰頂～劉金標</t>
    </r>
    <phoneticPr fontId="3" type="noConversion"/>
  </si>
  <si>
    <r>
      <t>102.03</t>
    </r>
    <r>
      <rPr>
        <sz val="12"/>
        <rFont val="標楷體"/>
        <family val="4"/>
        <charset val="136"/>
      </rPr>
      <t>購</t>
    </r>
    <phoneticPr fontId="3" type="noConversion"/>
  </si>
  <si>
    <r>
      <t>102.11</t>
    </r>
    <r>
      <rPr>
        <sz val="12"/>
        <rFont val="標楷體"/>
        <family val="4"/>
        <charset val="136"/>
      </rPr>
      <t>贈</t>
    </r>
    <phoneticPr fontId="3" type="noConversion"/>
  </si>
  <si>
    <r>
      <rPr>
        <sz val="12"/>
        <rFont val="標楷體"/>
        <family val="4"/>
        <charset val="136"/>
      </rPr>
      <t>校園霸凌～沉默的代價</t>
    </r>
    <phoneticPr fontId="3" type="noConversion"/>
  </si>
  <si>
    <r>
      <t>102.12</t>
    </r>
    <r>
      <rPr>
        <sz val="12"/>
        <rFont val="標楷體"/>
        <family val="4"/>
        <charset val="136"/>
      </rPr>
      <t>購</t>
    </r>
    <phoneticPr fontId="3" type="noConversion"/>
  </si>
  <si>
    <r>
      <rPr>
        <sz val="12"/>
        <rFont val="標楷體"/>
        <family val="4"/>
        <charset val="136"/>
      </rPr>
      <t>畢業生（</t>
    </r>
    <r>
      <rPr>
        <sz val="12"/>
        <rFont val="Times New Roman"/>
        <family val="1"/>
      </rPr>
      <t>2DVD</t>
    </r>
    <r>
      <rPr>
        <sz val="12"/>
        <rFont val="標楷體"/>
        <family val="4"/>
        <charset val="136"/>
      </rPr>
      <t>）</t>
    </r>
    <phoneticPr fontId="3" type="noConversion"/>
  </si>
  <si>
    <r>
      <t>102.12</t>
    </r>
    <r>
      <rPr>
        <sz val="12"/>
        <rFont val="標楷體"/>
        <family val="4"/>
        <charset val="136"/>
      </rPr>
      <t>贈</t>
    </r>
    <phoneticPr fontId="3" type="noConversion"/>
  </si>
  <si>
    <r>
      <rPr>
        <sz val="12"/>
        <rFont val="標楷體"/>
        <family val="4"/>
        <charset val="136"/>
      </rPr>
      <t>人生劇展：拳擊手套布娃娃</t>
    </r>
    <phoneticPr fontId="3" type="noConversion"/>
  </si>
  <si>
    <r>
      <rPr>
        <sz val="12"/>
        <rFont val="標楷體"/>
        <family val="4"/>
        <charset val="136"/>
      </rPr>
      <t>玫瑰的戰爭</t>
    </r>
    <phoneticPr fontId="3" type="noConversion"/>
  </si>
  <si>
    <r>
      <rPr>
        <sz val="12"/>
        <rFont val="標楷體"/>
        <family val="4"/>
        <charset val="136"/>
      </rPr>
      <t>美麗少年工作室、婦女新知基金會</t>
    </r>
    <phoneticPr fontId="3" type="noConversion"/>
  </si>
  <si>
    <r>
      <t>103.12</t>
    </r>
    <r>
      <rPr>
        <sz val="12"/>
        <rFont val="標楷體"/>
        <family val="4"/>
        <charset val="136"/>
      </rPr>
      <t>購</t>
    </r>
    <phoneticPr fontId="3" type="noConversion"/>
  </si>
  <si>
    <r>
      <rPr>
        <sz val="12"/>
        <rFont val="標楷體"/>
        <family val="4"/>
        <charset val="136"/>
      </rPr>
      <t>縱行囝仔</t>
    </r>
    <phoneticPr fontId="3" type="noConversion"/>
  </si>
  <si>
    <r>
      <rPr>
        <sz val="12"/>
        <rFont val="標楷體"/>
        <family val="4"/>
        <charset val="136"/>
      </rPr>
      <t>絕色國際有限公司</t>
    </r>
  </si>
  <si>
    <r>
      <rPr>
        <sz val="12"/>
        <rFont val="標楷體"/>
        <family val="4"/>
        <charset val="136"/>
      </rPr>
      <t>不是一家人，不進一家門</t>
    </r>
  </si>
  <si>
    <r>
      <rPr>
        <sz val="12"/>
        <rFont val="標楷體"/>
        <family val="4"/>
        <charset val="136"/>
      </rPr>
      <t>媽媽的黃色腳踏車</t>
    </r>
  </si>
  <si>
    <r>
      <rPr>
        <sz val="12"/>
        <rFont val="標楷體"/>
        <family val="4"/>
        <charset val="136"/>
      </rPr>
      <t>鴻聯國際開發股份有限公司</t>
    </r>
    <phoneticPr fontId="3" type="noConversion"/>
  </si>
  <si>
    <r>
      <rPr>
        <sz val="12"/>
        <rFont val="標楷體"/>
        <family val="4"/>
        <charset val="136"/>
      </rPr>
      <t>德士當家</t>
    </r>
  </si>
  <si>
    <r>
      <t>104.01</t>
    </r>
    <r>
      <rPr>
        <sz val="12"/>
        <rFont val="標楷體"/>
        <family val="4"/>
        <charset val="136"/>
      </rPr>
      <t>購</t>
    </r>
    <phoneticPr fontId="3" type="noConversion"/>
  </si>
  <si>
    <r>
      <rPr>
        <sz val="12"/>
        <rFont val="標楷體"/>
        <family val="4"/>
        <charset val="136"/>
      </rPr>
      <t>六人行不行</t>
    </r>
  </si>
  <si>
    <t>DVD</t>
    <phoneticPr fontId="3" type="noConversion"/>
  </si>
  <si>
    <r>
      <rPr>
        <sz val="12"/>
        <rFont val="標楷體"/>
        <family val="4"/>
        <charset val="136"/>
      </rPr>
      <t>性別</t>
    </r>
    <phoneticPr fontId="14" type="noConversion"/>
  </si>
  <si>
    <r>
      <rPr>
        <sz val="12"/>
        <rFont val="標楷體"/>
        <family val="4"/>
        <charset val="136"/>
      </rPr>
      <t>命運規劃局</t>
    </r>
  </si>
  <si>
    <r>
      <rPr>
        <sz val="12"/>
        <rFont val="標楷體"/>
        <family val="4"/>
        <charset val="136"/>
      </rPr>
      <t>發現心節奏</t>
    </r>
  </si>
  <si>
    <r>
      <rPr>
        <sz val="12"/>
        <rFont val="標楷體"/>
        <family val="4"/>
        <charset val="136"/>
      </rPr>
      <t>傳影互動</t>
    </r>
    <phoneticPr fontId="14" type="noConversion"/>
  </si>
  <si>
    <t>DVD</t>
    <phoneticPr fontId="3" type="noConversion"/>
  </si>
  <si>
    <r>
      <rPr>
        <sz val="12"/>
        <rFont val="標楷體"/>
        <family val="4"/>
        <charset val="136"/>
      </rPr>
      <t>小太陽的願望</t>
    </r>
  </si>
  <si>
    <r>
      <rPr>
        <sz val="12"/>
        <rFont val="標楷體"/>
        <family val="4"/>
        <charset val="136"/>
      </rPr>
      <t>美商二十世紀福斯家庭娛樂台灣分公司</t>
    </r>
  </si>
  <si>
    <r>
      <rPr>
        <sz val="12"/>
        <rFont val="標楷體"/>
        <family val="4"/>
        <charset val="136"/>
      </rPr>
      <t>情人節快樂</t>
    </r>
  </si>
  <si>
    <t>DVD</t>
    <phoneticPr fontId="3" type="noConversion"/>
  </si>
  <si>
    <r>
      <t>104.01</t>
    </r>
    <r>
      <rPr>
        <sz val="12"/>
        <rFont val="標楷體"/>
        <family val="4"/>
        <charset val="136"/>
      </rPr>
      <t>購、</t>
    </r>
    <r>
      <rPr>
        <sz val="12"/>
        <rFont val="Times New Roman"/>
        <family val="1"/>
      </rPr>
      <t>105.11</t>
    </r>
    <r>
      <rPr>
        <sz val="12"/>
        <rFont val="標楷體"/>
        <family val="4"/>
        <charset val="136"/>
      </rPr>
      <t>購</t>
    </r>
    <phoneticPr fontId="3" type="noConversion"/>
  </si>
  <si>
    <r>
      <rPr>
        <sz val="12"/>
        <rFont val="標楷體"/>
        <family val="4"/>
        <charset val="136"/>
      </rPr>
      <t>臉書完美情人</t>
    </r>
  </si>
  <si>
    <r>
      <rPr>
        <sz val="12"/>
        <rFont val="標楷體"/>
        <family val="4"/>
        <charset val="136"/>
      </rPr>
      <t>威望國際</t>
    </r>
    <phoneticPr fontId="14" type="noConversion"/>
  </si>
  <si>
    <t>DVD</t>
    <phoneticPr fontId="3" type="noConversion"/>
  </si>
  <si>
    <r>
      <t>104.08</t>
    </r>
    <r>
      <rPr>
        <sz val="12"/>
        <rFont val="標楷體"/>
        <family val="4"/>
        <charset val="136"/>
      </rPr>
      <t>贈</t>
    </r>
    <phoneticPr fontId="14" type="noConversion"/>
  </si>
  <si>
    <r>
      <rPr>
        <sz val="12"/>
        <rFont val="標楷體"/>
        <family val="4"/>
        <charset val="136"/>
      </rPr>
      <t>霸凌女孩</t>
    </r>
    <r>
      <rPr>
        <sz val="12"/>
        <rFont val="Times New Roman"/>
        <family val="1"/>
      </rPr>
      <t>-</t>
    </r>
    <r>
      <rPr>
        <sz val="12"/>
        <rFont val="標楷體"/>
        <family val="4"/>
        <charset val="136"/>
      </rPr>
      <t>女孩也會欺負人</t>
    </r>
  </si>
  <si>
    <r>
      <rPr>
        <sz val="12"/>
        <rFont val="標楷體"/>
        <family val="4"/>
        <charset val="136"/>
      </rPr>
      <t>百禾文化</t>
    </r>
    <phoneticPr fontId="14" type="noConversion"/>
  </si>
  <si>
    <r>
      <rPr>
        <sz val="12"/>
        <rFont val="標楷體"/>
        <family val="4"/>
        <charset val="136"/>
      </rPr>
      <t>輔導</t>
    </r>
    <phoneticPr fontId="14" type="noConversion"/>
  </si>
  <si>
    <r>
      <t>104.11</t>
    </r>
    <r>
      <rPr>
        <sz val="12"/>
        <rFont val="標楷體"/>
        <family val="4"/>
        <charset val="136"/>
      </rPr>
      <t>購</t>
    </r>
    <phoneticPr fontId="14" type="noConversion"/>
  </si>
  <si>
    <r>
      <rPr>
        <sz val="12"/>
        <rFont val="標楷體"/>
        <family val="4"/>
        <charset val="136"/>
      </rPr>
      <t>疏離世界</t>
    </r>
  </si>
  <si>
    <r>
      <rPr>
        <sz val="12"/>
        <rFont val="標楷體"/>
        <family val="4"/>
        <charset val="136"/>
      </rPr>
      <t>三起影業</t>
    </r>
    <phoneticPr fontId="14" type="noConversion"/>
  </si>
  <si>
    <t>DVD</t>
    <phoneticPr fontId="3" type="noConversion"/>
  </si>
  <si>
    <r>
      <t>105.01</t>
    </r>
    <r>
      <rPr>
        <sz val="12"/>
        <rFont val="標楷體"/>
        <family val="4"/>
        <charset val="136"/>
      </rPr>
      <t>贈</t>
    </r>
  </si>
  <si>
    <r>
      <rPr>
        <sz val="12"/>
        <rFont val="標楷體"/>
        <family val="4"/>
        <charset val="136"/>
      </rPr>
      <t>網路殺了她</t>
    </r>
  </si>
  <si>
    <r>
      <rPr>
        <sz val="12"/>
        <rFont val="標楷體"/>
        <family val="4"/>
        <charset val="136"/>
      </rPr>
      <t>公共電視</t>
    </r>
    <phoneticPr fontId="14" type="noConversion"/>
  </si>
  <si>
    <r>
      <t>105.11</t>
    </r>
    <r>
      <rPr>
        <sz val="12"/>
        <rFont val="標楷體"/>
        <family val="4"/>
        <charset val="136"/>
      </rPr>
      <t>購</t>
    </r>
    <phoneticPr fontId="14" type="noConversion"/>
  </si>
  <si>
    <r>
      <t>105.11</t>
    </r>
    <r>
      <rPr>
        <sz val="12"/>
        <rFont val="標楷體"/>
        <family val="4"/>
        <charset val="136"/>
      </rPr>
      <t>購</t>
    </r>
    <r>
      <rPr>
        <sz val="10"/>
        <color indexed="8"/>
        <rFont val="細明體"/>
        <family val="3"/>
        <charset val="136"/>
      </rPr>
      <t/>
    </r>
  </si>
  <si>
    <r>
      <rPr>
        <sz val="12"/>
        <rFont val="標楷體"/>
        <family val="4"/>
        <charset val="136"/>
      </rPr>
      <t>阿嬤的小學堂</t>
    </r>
    <phoneticPr fontId="14" type="noConversion"/>
  </si>
  <si>
    <r>
      <rPr>
        <sz val="12"/>
        <rFont val="標楷體"/>
        <family val="4"/>
        <charset val="136"/>
      </rPr>
      <t>影聯</t>
    </r>
    <phoneticPr fontId="14" type="noConversion"/>
  </si>
  <si>
    <r>
      <rPr>
        <sz val="12"/>
        <rFont val="標楷體"/>
        <family val="4"/>
        <charset val="136"/>
      </rPr>
      <t>生命</t>
    </r>
    <phoneticPr fontId="14" type="noConversion"/>
  </si>
  <si>
    <r>
      <t>105.11</t>
    </r>
    <r>
      <rPr>
        <sz val="12"/>
        <rFont val="標楷體"/>
        <family val="4"/>
        <charset val="136"/>
      </rPr>
      <t>贈</t>
    </r>
    <phoneticPr fontId="14" type="noConversion"/>
  </si>
  <si>
    <r>
      <rPr>
        <sz val="12"/>
        <rFont val="標楷體"/>
        <family val="4"/>
        <charset val="136"/>
      </rPr>
      <t>給未來的我</t>
    </r>
    <phoneticPr fontId="14" type="noConversion"/>
  </si>
  <si>
    <r>
      <rPr>
        <sz val="12"/>
        <rFont val="標楷體"/>
        <family val="4"/>
        <charset val="136"/>
      </rPr>
      <t>嘉勳實業</t>
    </r>
    <phoneticPr fontId="14" type="noConversion"/>
  </si>
  <si>
    <r>
      <rPr>
        <sz val="12"/>
        <rFont val="標楷體"/>
        <family val="4"/>
        <charset val="136"/>
      </rPr>
      <t>輝洪</t>
    </r>
    <phoneticPr fontId="14" type="noConversion"/>
  </si>
  <si>
    <r>
      <rPr>
        <sz val="12"/>
        <rFont val="標楷體"/>
        <family val="4"/>
        <charset val="136"/>
      </rPr>
      <t>逆光教師</t>
    </r>
    <phoneticPr fontId="14" type="noConversion"/>
  </si>
  <si>
    <r>
      <rPr>
        <sz val="12"/>
        <rFont val="標楷體"/>
        <family val="4"/>
        <charset val="136"/>
      </rPr>
      <t>天馬行空</t>
    </r>
    <phoneticPr fontId="14" type="noConversion"/>
  </si>
  <si>
    <r>
      <t>106.11</t>
    </r>
    <r>
      <rPr>
        <sz val="12"/>
        <rFont val="標楷體"/>
        <family val="4"/>
        <charset val="136"/>
      </rPr>
      <t>購</t>
    </r>
    <phoneticPr fontId="14" type="noConversion"/>
  </si>
  <si>
    <t>DVD</t>
    <phoneticPr fontId="14" type="noConversion"/>
  </si>
  <si>
    <r>
      <t>106.12</t>
    </r>
    <r>
      <rPr>
        <sz val="12"/>
        <rFont val="標楷體"/>
        <family val="4"/>
        <charset val="136"/>
      </rPr>
      <t>購</t>
    </r>
    <phoneticPr fontId="14" type="noConversion"/>
  </si>
  <si>
    <r>
      <t>106.12</t>
    </r>
    <r>
      <rPr>
        <sz val="12"/>
        <rFont val="標楷體"/>
        <family val="4"/>
        <charset val="136"/>
      </rPr>
      <t>贈</t>
    </r>
    <phoneticPr fontId="14" type="noConversion"/>
  </si>
  <si>
    <r>
      <t>107.11</t>
    </r>
    <r>
      <rPr>
        <sz val="12"/>
        <rFont val="標楷體"/>
        <family val="4"/>
        <charset val="136"/>
      </rPr>
      <t>贈</t>
    </r>
    <phoneticPr fontId="14" type="noConversion"/>
  </si>
  <si>
    <r>
      <t>111.03</t>
    </r>
    <r>
      <rPr>
        <sz val="12"/>
        <rFont val="標楷體"/>
        <family val="4"/>
        <charset val="136"/>
      </rPr>
      <t>購</t>
    </r>
    <phoneticPr fontId="14" type="noConversion"/>
  </si>
  <si>
    <r>
      <rPr>
        <sz val="12"/>
        <rFont val="標楷體"/>
        <family val="4"/>
        <charset val="136"/>
      </rPr>
      <t>生涯</t>
    </r>
  </si>
  <si>
    <r>
      <t>111.06</t>
    </r>
    <r>
      <rPr>
        <sz val="12"/>
        <rFont val="標楷體"/>
        <family val="4"/>
        <charset val="136"/>
      </rPr>
      <t>購</t>
    </r>
    <phoneticPr fontId="14" type="noConversion"/>
  </si>
  <si>
    <r>
      <t>112.06</t>
    </r>
    <r>
      <rPr>
        <sz val="12"/>
        <rFont val="標楷體"/>
        <family val="4"/>
        <charset val="136"/>
      </rPr>
      <t>轉入</t>
    </r>
    <phoneticPr fontId="14" type="noConversion"/>
  </si>
  <si>
    <r>
      <rPr>
        <sz val="12"/>
        <rFont val="標楷體"/>
        <family val="4"/>
        <charset val="136"/>
      </rPr>
      <t>桌遊媒材名稱</t>
    </r>
    <phoneticPr fontId="3" type="noConversion"/>
  </si>
  <si>
    <r>
      <rPr>
        <sz val="12"/>
        <rFont val="標楷體"/>
        <family val="4"/>
        <charset val="136"/>
      </rPr>
      <t>創造自己的職涯故事繪本</t>
    </r>
    <r>
      <rPr>
        <sz val="12"/>
        <rFont val="新細明體"/>
        <family val="1"/>
        <charset val="136"/>
      </rPr>
      <t>（</t>
    </r>
    <r>
      <rPr>
        <sz val="12"/>
        <rFont val="標楷體"/>
        <family val="4"/>
        <charset val="136"/>
      </rPr>
      <t>職涯旅途卡</t>
    </r>
    <r>
      <rPr>
        <sz val="12"/>
        <rFont val="新細明體"/>
        <family val="1"/>
        <charset val="136"/>
      </rPr>
      <t>）</t>
    </r>
    <phoneticPr fontId="3" type="noConversion"/>
  </si>
  <si>
    <r>
      <rPr>
        <sz val="12"/>
        <rFont val="標楷體"/>
        <family val="4"/>
        <charset val="136"/>
      </rPr>
      <t>生涯探險隊</t>
    </r>
    <phoneticPr fontId="3" type="noConversion"/>
  </si>
  <si>
    <r>
      <rPr>
        <sz val="12"/>
        <rFont val="標楷體"/>
        <family val="4"/>
        <charset val="136"/>
      </rPr>
      <t>臥底動物園</t>
    </r>
    <phoneticPr fontId="3" type="noConversion"/>
  </si>
  <si>
    <r>
      <rPr>
        <sz val="12"/>
        <rFont val="標楷體"/>
        <family val="4"/>
        <charset val="136"/>
      </rPr>
      <t>電力啟動</t>
    </r>
    <phoneticPr fontId="3" type="noConversion"/>
  </si>
  <si>
    <r>
      <rPr>
        <sz val="12"/>
        <rFont val="標楷體"/>
        <family val="4"/>
        <charset val="136"/>
      </rPr>
      <t>鏡中自我</t>
    </r>
    <r>
      <rPr>
        <sz val="12"/>
        <rFont val="Times New Roman"/>
        <family val="1"/>
      </rPr>
      <t>GIESS!!</t>
    </r>
    <phoneticPr fontId="3" type="noConversion"/>
  </si>
  <si>
    <r>
      <rPr>
        <sz val="12"/>
        <rFont val="標楷體"/>
        <family val="4"/>
        <charset val="136"/>
      </rPr>
      <t>閃靈快手</t>
    </r>
    <phoneticPr fontId="3" type="noConversion"/>
  </si>
  <si>
    <r>
      <rPr>
        <sz val="12"/>
        <rFont val="標楷體"/>
        <family val="4"/>
        <charset val="136"/>
      </rPr>
      <t>矮人礦坑</t>
    </r>
    <phoneticPr fontId="3" type="noConversion"/>
  </si>
  <si>
    <r>
      <rPr>
        <sz val="12"/>
        <rFont val="標楷體"/>
        <family val="4"/>
        <charset val="136"/>
      </rPr>
      <t>原木形色棋</t>
    </r>
    <phoneticPr fontId="3" type="noConversion"/>
  </si>
  <si>
    <r>
      <rPr>
        <sz val="12"/>
        <rFont val="標楷體"/>
        <family val="4"/>
        <charset val="136"/>
      </rPr>
      <t>數字急轉彎</t>
    </r>
  </si>
  <si>
    <r>
      <rPr>
        <sz val="12"/>
        <rFont val="標楷體"/>
        <family val="4"/>
        <charset val="136"/>
      </rPr>
      <t>嗒寶</t>
    </r>
  </si>
  <si>
    <r>
      <rPr>
        <sz val="12"/>
        <rFont val="標楷體"/>
        <family val="4"/>
        <charset val="136"/>
      </rPr>
      <t>快手疊杯</t>
    </r>
  </si>
  <si>
    <r>
      <t>Melissa &amp; Doug 3D</t>
    </r>
    <r>
      <rPr>
        <sz val="12"/>
        <rFont val="標楷體"/>
        <family val="4"/>
        <charset val="136"/>
      </rPr>
      <t>戰略桌遊</t>
    </r>
  </si>
  <si>
    <r>
      <rPr>
        <sz val="12"/>
        <rFont val="標楷體"/>
        <family val="4"/>
        <charset val="136"/>
      </rPr>
      <t>花磚物語</t>
    </r>
    <r>
      <rPr>
        <sz val="12"/>
        <rFont val="Times New Roman"/>
        <family val="1"/>
      </rPr>
      <t>Azul </t>
    </r>
    <r>
      <rPr>
        <sz val="12"/>
        <rFont val="標楷體"/>
        <family val="4"/>
        <charset val="136"/>
      </rPr>
      <t>桌上遊戲</t>
    </r>
  </si>
  <si>
    <r>
      <rPr>
        <sz val="12"/>
        <rFont val="標楷體"/>
        <family val="4"/>
        <charset val="136"/>
      </rPr>
      <t>病毒在跳舞</t>
    </r>
  </si>
  <si>
    <r>
      <rPr>
        <sz val="12"/>
        <rFont val="標楷體"/>
        <family val="4"/>
        <charset val="136"/>
      </rPr>
      <t>魔法學園</t>
    </r>
    <phoneticPr fontId="3" type="noConversion"/>
  </si>
  <si>
    <r>
      <rPr>
        <sz val="12"/>
        <rFont val="標楷體"/>
        <family val="4"/>
        <charset val="136"/>
      </rPr>
      <t>火星渡假村</t>
    </r>
    <phoneticPr fontId="3" type="noConversion"/>
  </si>
  <si>
    <r>
      <rPr>
        <sz val="12"/>
        <rFont val="標楷體"/>
        <family val="4"/>
        <charset val="136"/>
      </rPr>
      <t>扮家家遊</t>
    </r>
    <phoneticPr fontId="3" type="noConversion"/>
  </si>
  <si>
    <r>
      <rPr>
        <sz val="12"/>
        <rFont val="標楷體"/>
        <family val="4"/>
        <charset val="136"/>
      </rPr>
      <t>幫幫遊樂園</t>
    </r>
    <phoneticPr fontId="3" type="noConversion"/>
  </si>
  <si>
    <r>
      <rPr>
        <sz val="12"/>
        <rFont val="標楷體"/>
        <family val="4"/>
        <charset val="136"/>
      </rPr>
      <t>大富翁</t>
    </r>
    <r>
      <rPr>
        <sz val="12"/>
        <rFont val="Times New Roman"/>
        <family val="1"/>
      </rPr>
      <t xml:space="preserve">- </t>
    </r>
    <r>
      <rPr>
        <sz val="12"/>
        <rFont val="標楷體"/>
        <family val="4"/>
        <charset val="136"/>
      </rPr>
      <t>職業人生</t>
    </r>
  </si>
  <si>
    <r>
      <t xml:space="preserve">MATTEL </t>
    </r>
    <r>
      <rPr>
        <sz val="12"/>
        <rFont val="標楷體"/>
        <family val="4"/>
        <charset val="136"/>
      </rPr>
      <t>大格鬥基本遊戲組</t>
    </r>
    <r>
      <rPr>
        <sz val="12"/>
        <rFont val="Times New Roman"/>
        <family val="1"/>
      </rPr>
      <t xml:space="preserve"> </t>
    </r>
    <phoneticPr fontId="3" type="noConversion"/>
  </si>
  <si>
    <r>
      <rPr>
        <sz val="12"/>
        <rFont val="標楷體"/>
        <family val="4"/>
        <charset val="136"/>
      </rPr>
      <t>趣味桌遊</t>
    </r>
    <r>
      <rPr>
        <sz val="12"/>
        <rFont val="Times New Roman"/>
        <family val="1"/>
      </rPr>
      <t>-</t>
    </r>
    <r>
      <rPr>
        <sz val="12"/>
        <rFont val="標楷體"/>
        <family val="4"/>
        <charset val="136"/>
      </rPr>
      <t>三隻小豬</t>
    </r>
    <phoneticPr fontId="3" type="noConversion"/>
  </si>
  <si>
    <r>
      <rPr>
        <sz val="12"/>
        <rFont val="標楷體"/>
        <family val="4"/>
        <charset val="136"/>
      </rPr>
      <t>侃侃而猜</t>
    </r>
  </si>
  <si>
    <r>
      <t>UNO</t>
    </r>
    <r>
      <rPr>
        <sz val="12"/>
        <rFont val="標楷體"/>
        <family val="4"/>
        <charset val="136"/>
      </rPr>
      <t>遊戲卡</t>
    </r>
    <phoneticPr fontId="3" type="noConversion"/>
  </si>
  <si>
    <r>
      <rPr>
        <sz val="12"/>
        <rFont val="標楷體"/>
        <family val="4"/>
        <charset val="136"/>
      </rPr>
      <t>反轉</t>
    </r>
    <r>
      <rPr>
        <sz val="12"/>
        <rFont val="Times New Roman"/>
        <family val="1"/>
      </rPr>
      <t>UNO</t>
    </r>
    <r>
      <rPr>
        <sz val="12"/>
        <rFont val="標楷體"/>
        <family val="4"/>
        <charset val="136"/>
      </rPr>
      <t>遊戲卡</t>
    </r>
    <phoneticPr fontId="3" type="noConversion"/>
  </si>
  <si>
    <r>
      <rPr>
        <sz val="12"/>
        <rFont val="標楷體"/>
        <family val="4"/>
        <charset val="136"/>
      </rPr>
      <t>狼人殺桌遊</t>
    </r>
    <phoneticPr fontId="3" type="noConversion"/>
  </si>
  <si>
    <r>
      <rPr>
        <sz val="12"/>
        <rFont val="標楷體"/>
        <family val="4"/>
        <charset val="136"/>
      </rPr>
      <t>同感</t>
    </r>
    <r>
      <rPr>
        <sz val="12"/>
        <rFont val="Times New Roman"/>
        <family val="1"/>
      </rPr>
      <t xml:space="preserve"> </t>
    </r>
    <phoneticPr fontId="3" type="noConversion"/>
  </si>
  <si>
    <r>
      <rPr>
        <sz val="12"/>
        <rFont val="標楷體"/>
        <family val="4"/>
        <charset val="136"/>
      </rPr>
      <t>換言一新</t>
    </r>
    <r>
      <rPr>
        <sz val="12"/>
        <rFont val="Times New Roman"/>
        <family val="1"/>
      </rPr>
      <t xml:space="preserve">FLIP </t>
    </r>
    <phoneticPr fontId="3" type="noConversion"/>
  </si>
  <si>
    <r>
      <rPr>
        <sz val="12"/>
        <rFont val="標楷體"/>
        <family val="4"/>
        <charset val="136"/>
      </rPr>
      <t>德國心臟病</t>
    </r>
    <phoneticPr fontId="3" type="noConversion"/>
  </si>
  <si>
    <r>
      <rPr>
        <sz val="12"/>
        <rFont val="標楷體"/>
        <family val="4"/>
        <charset val="136"/>
      </rPr>
      <t>拉密數字磚塊牌（攜帶六人版）</t>
    </r>
    <phoneticPr fontId="3" type="noConversion"/>
  </si>
  <si>
    <r>
      <rPr>
        <sz val="12"/>
        <rFont val="標楷體"/>
        <family val="4"/>
        <charset val="136"/>
      </rPr>
      <t>幾何立體拼拼樂</t>
    </r>
    <phoneticPr fontId="3" type="noConversion"/>
  </si>
  <si>
    <r>
      <rPr>
        <sz val="12"/>
        <rFont val="標楷體"/>
        <family val="4"/>
        <charset val="136"/>
      </rPr>
      <t>小吃大胃王</t>
    </r>
    <phoneticPr fontId="3" type="noConversion"/>
  </si>
  <si>
    <r>
      <rPr>
        <sz val="12"/>
        <rFont val="標楷體"/>
        <family val="4"/>
        <charset val="136"/>
      </rPr>
      <t>火柴會說話</t>
    </r>
    <phoneticPr fontId="3" type="noConversion"/>
  </si>
  <si>
    <r>
      <rPr>
        <sz val="12"/>
        <rFont val="標楷體"/>
        <family val="4"/>
        <charset val="136"/>
      </rPr>
      <t>心情特攻隊</t>
    </r>
    <phoneticPr fontId="3" type="noConversion"/>
  </si>
  <si>
    <r>
      <rPr>
        <sz val="12"/>
        <rFont val="標楷體"/>
        <family val="4"/>
        <charset val="136"/>
      </rPr>
      <t>家分題</t>
    </r>
    <phoneticPr fontId="3" type="noConversion"/>
  </si>
  <si>
    <r>
      <rPr>
        <sz val="12"/>
        <rFont val="標楷體"/>
        <family val="4"/>
        <charset val="136"/>
      </rPr>
      <t>未來森林之人生藍圖</t>
    </r>
  </si>
  <si>
    <r>
      <rPr>
        <sz val="12"/>
        <rFont val="標楷體"/>
        <family val="4"/>
        <charset val="136"/>
      </rPr>
      <t>機密代號</t>
    </r>
  </si>
  <si>
    <r>
      <rPr>
        <sz val="12"/>
        <rFont val="標楷體"/>
        <family val="4"/>
        <charset val="136"/>
      </rPr>
      <t>傳情畫意</t>
    </r>
    <phoneticPr fontId="3" type="noConversion"/>
  </si>
  <si>
    <r>
      <rPr>
        <sz val="12"/>
        <rFont val="標楷體"/>
        <family val="4"/>
        <charset val="136"/>
      </rPr>
      <t>鈕鈕相扣</t>
    </r>
  </si>
  <si>
    <r>
      <rPr>
        <sz val="12"/>
        <rFont val="標楷體"/>
        <family val="4"/>
        <charset val="136"/>
      </rPr>
      <t>易經禪卡：現代易經卡</t>
    </r>
    <r>
      <rPr>
        <sz val="12"/>
        <rFont val="Times New Roman"/>
        <family val="1"/>
      </rPr>
      <t>(</t>
    </r>
    <r>
      <rPr>
        <sz val="12"/>
        <rFont val="標楷體"/>
        <family val="4"/>
        <charset val="136"/>
      </rPr>
      <t>書</t>
    </r>
    <r>
      <rPr>
        <sz val="12"/>
        <rFont val="Times New Roman"/>
        <family val="1"/>
      </rPr>
      <t>+</t>
    </r>
    <r>
      <rPr>
        <sz val="12"/>
        <rFont val="標楷體"/>
        <family val="4"/>
        <charset val="136"/>
      </rPr>
      <t>牌</t>
    </r>
    <r>
      <rPr>
        <sz val="12"/>
        <rFont val="Times New Roman"/>
        <family val="1"/>
      </rPr>
      <t>)</t>
    </r>
    <phoneticPr fontId="3" type="noConversion"/>
  </si>
  <si>
    <r>
      <rPr>
        <sz val="12"/>
        <rFont val="標楷體"/>
        <family val="4"/>
        <charset val="136"/>
      </rPr>
      <t>鐵道山林</t>
    </r>
  </si>
  <si>
    <r>
      <rPr>
        <sz val="12"/>
        <rFont val="標楷體"/>
        <family val="4"/>
        <charset val="136"/>
      </rPr>
      <t>臉臉看</t>
    </r>
    <r>
      <rPr>
        <sz val="12"/>
        <rFont val="Times New Roman"/>
        <family val="1"/>
      </rPr>
      <t>(</t>
    </r>
    <r>
      <rPr>
        <sz val="12"/>
        <rFont val="標楷體"/>
        <family val="4"/>
        <charset val="136"/>
      </rPr>
      <t>書</t>
    </r>
    <r>
      <rPr>
        <sz val="12"/>
        <rFont val="Times New Roman"/>
        <family val="1"/>
      </rPr>
      <t>+</t>
    </r>
    <r>
      <rPr>
        <sz val="12"/>
        <rFont val="標楷體"/>
        <family val="4"/>
        <charset val="136"/>
      </rPr>
      <t>牌</t>
    </r>
    <r>
      <rPr>
        <sz val="12"/>
        <rFont val="Times New Roman"/>
        <family val="1"/>
      </rPr>
      <t>)</t>
    </r>
    <phoneticPr fontId="3" type="noConversion"/>
  </si>
  <si>
    <r>
      <rPr>
        <sz val="12"/>
        <rFont val="標楷體"/>
        <family val="4"/>
        <charset val="136"/>
      </rPr>
      <t>三國殺</t>
    </r>
    <r>
      <rPr>
        <sz val="12"/>
        <rFont val="Times New Roman"/>
        <family val="1"/>
      </rPr>
      <t>/</t>
    </r>
    <r>
      <rPr>
        <sz val="12"/>
        <rFont val="標楷體"/>
        <family val="4"/>
        <charset val="136"/>
      </rPr>
      <t>標準版</t>
    </r>
  </si>
  <si>
    <r>
      <rPr>
        <sz val="12"/>
        <rFont val="標楷體"/>
        <family val="4"/>
        <charset val="136"/>
      </rPr>
      <t>圍棋前傳</t>
    </r>
    <r>
      <rPr>
        <sz val="12"/>
        <rFont val="Times New Roman"/>
        <family val="1"/>
      </rPr>
      <t>:</t>
    </r>
    <r>
      <rPr>
        <sz val="12"/>
        <rFont val="標楷體"/>
        <family val="4"/>
        <charset val="136"/>
      </rPr>
      <t>地盤爭霸</t>
    </r>
    <phoneticPr fontId="3" type="noConversion"/>
  </si>
  <si>
    <r>
      <t xml:space="preserve">MATTEL </t>
    </r>
    <r>
      <rPr>
        <sz val="12"/>
        <rFont val="標楷體"/>
        <family val="4"/>
        <charset val="136"/>
      </rPr>
      <t>反轉</t>
    </r>
    <r>
      <rPr>
        <sz val="12"/>
        <rFont val="Times New Roman"/>
        <family val="1"/>
      </rPr>
      <t>UNO</t>
    </r>
    <r>
      <rPr>
        <sz val="12"/>
        <rFont val="標楷體"/>
        <family val="4"/>
        <charset val="136"/>
      </rPr>
      <t>豪華盒裝版</t>
    </r>
  </si>
  <si>
    <r>
      <rPr>
        <sz val="12"/>
        <rFont val="標楷體"/>
        <family val="4"/>
        <charset val="136"/>
      </rPr>
      <t>扮家家遊</t>
    </r>
    <phoneticPr fontId="14" type="noConversion"/>
  </si>
  <si>
    <r>
      <rPr>
        <sz val="12"/>
        <rFont val="標楷體"/>
        <family val="4"/>
        <charset val="136"/>
      </rPr>
      <t>魔法學園</t>
    </r>
    <phoneticPr fontId="14" type="noConversion"/>
  </si>
  <si>
    <r>
      <rPr>
        <sz val="12"/>
        <rFont val="標楷體"/>
        <family val="4"/>
        <charset val="136"/>
      </rPr>
      <t>台灣最美的地方</t>
    </r>
    <r>
      <rPr>
        <sz val="12"/>
        <rFont val="Times New Roman"/>
        <family val="1"/>
      </rPr>
      <t>-</t>
    </r>
    <r>
      <rPr>
        <sz val="12"/>
        <rFont val="標楷體"/>
        <family val="4"/>
        <charset val="136"/>
      </rPr>
      <t>國家公園桌上遊戲</t>
    </r>
    <phoneticPr fontId="14" type="noConversion"/>
  </si>
  <si>
    <r>
      <rPr>
        <sz val="12"/>
        <rFont val="標楷體"/>
        <family val="4"/>
        <charset val="136"/>
      </rPr>
      <t>芙樂奇星球</t>
    </r>
    <phoneticPr fontId="14" type="noConversion"/>
  </si>
  <si>
    <r>
      <rPr>
        <sz val="12"/>
        <rFont val="標楷體"/>
        <family val="4"/>
        <charset val="136"/>
      </rPr>
      <t>今天</t>
    </r>
    <r>
      <rPr>
        <sz val="12"/>
        <rFont val="Times New Roman"/>
        <family val="1"/>
      </rPr>
      <t>Hello Me</t>
    </r>
    <r>
      <rPr>
        <sz val="12"/>
        <rFont val="標楷體"/>
        <family val="4"/>
        <charset val="136"/>
      </rPr>
      <t>？了沒</t>
    </r>
    <phoneticPr fontId="14" type="noConversion"/>
  </si>
  <si>
    <r>
      <rPr>
        <sz val="12"/>
        <rFont val="標楷體"/>
        <family val="4"/>
        <charset val="136"/>
      </rPr>
      <t>【新天鵝堡桌遊】不倒翁</t>
    </r>
    <r>
      <rPr>
        <sz val="12"/>
        <rFont val="Times New Roman"/>
        <family val="1"/>
      </rPr>
      <t>!</t>
    </r>
    <phoneticPr fontId="14" type="noConversion"/>
  </si>
  <si>
    <r>
      <rPr>
        <sz val="12"/>
        <rFont val="標楷體"/>
        <family val="4"/>
        <charset val="136"/>
      </rPr>
      <t>這就是人生</t>
    </r>
    <phoneticPr fontId="3" type="noConversion"/>
  </si>
  <si>
    <r>
      <t>113.04</t>
    </r>
    <r>
      <rPr>
        <sz val="12"/>
        <rFont val="標楷體"/>
        <family val="4"/>
        <charset val="136"/>
      </rPr>
      <t>購</t>
    </r>
    <phoneticPr fontId="14" type="noConversion"/>
  </si>
  <si>
    <r>
      <rPr>
        <sz val="12"/>
        <rFont val="標楷體"/>
        <family val="4"/>
        <charset val="136"/>
      </rPr>
      <t>財產編號</t>
    </r>
    <phoneticPr fontId="3" type="noConversion"/>
  </si>
  <si>
    <r>
      <rPr>
        <sz val="12"/>
        <rFont val="標楷體"/>
        <family val="4"/>
        <charset val="136"/>
      </rPr>
      <t>序號起</t>
    </r>
    <phoneticPr fontId="3" type="noConversion"/>
  </si>
  <si>
    <r>
      <rPr>
        <sz val="12"/>
        <rFont val="標楷體"/>
        <family val="4"/>
        <charset val="136"/>
      </rPr>
      <t>序號止</t>
    </r>
    <phoneticPr fontId="3" type="noConversion"/>
  </si>
  <si>
    <r>
      <rPr>
        <sz val="12"/>
        <rFont val="標楷體"/>
        <family val="4"/>
        <charset val="136"/>
      </rPr>
      <t>多媒體名稱</t>
    </r>
    <phoneticPr fontId="3" type="noConversion"/>
  </si>
  <si>
    <r>
      <rPr>
        <sz val="12"/>
        <rFont val="標楷體"/>
        <family val="4"/>
        <charset val="136"/>
      </rPr>
      <t>製作者</t>
    </r>
    <phoneticPr fontId="3" type="noConversion"/>
  </si>
  <si>
    <r>
      <rPr>
        <sz val="12"/>
        <rFont val="標楷體"/>
        <family val="4"/>
        <charset val="136"/>
      </rPr>
      <t>片長</t>
    </r>
    <phoneticPr fontId="3" type="noConversion"/>
  </si>
  <si>
    <r>
      <rPr>
        <sz val="12"/>
        <rFont val="標楷體"/>
        <family val="4"/>
        <charset val="136"/>
      </rPr>
      <t>性質</t>
    </r>
    <phoneticPr fontId="3" type="noConversion"/>
  </si>
  <si>
    <r>
      <rPr>
        <sz val="12"/>
        <rFont val="標楷體"/>
        <family val="4"/>
        <charset val="136"/>
      </rPr>
      <t>內容</t>
    </r>
    <phoneticPr fontId="3" type="noConversion"/>
  </si>
  <si>
    <r>
      <rPr>
        <sz val="12"/>
        <rFont val="標楷體"/>
        <family val="4"/>
        <charset val="136"/>
      </rPr>
      <t>男人百分百</t>
    </r>
    <phoneticPr fontId="3" type="noConversion"/>
  </si>
  <si>
    <r>
      <rPr>
        <sz val="12"/>
        <rFont val="標楷體"/>
        <family val="4"/>
        <charset val="136"/>
      </rPr>
      <t>家庭</t>
    </r>
    <phoneticPr fontId="3" type="noConversion"/>
  </si>
  <si>
    <r>
      <rPr>
        <sz val="12"/>
        <rFont val="標楷體"/>
        <family val="4"/>
        <charset val="136"/>
      </rPr>
      <t>忠犬小八</t>
    </r>
    <phoneticPr fontId="3" type="noConversion"/>
  </si>
  <si>
    <r>
      <rPr>
        <sz val="12"/>
        <rFont val="標楷體"/>
        <family val="4"/>
        <charset val="136"/>
      </rPr>
      <t>叫我第一名</t>
    </r>
    <phoneticPr fontId="3" type="noConversion"/>
  </si>
  <si>
    <r>
      <rPr>
        <sz val="12"/>
        <rFont val="標楷體"/>
        <family val="4"/>
        <charset val="136"/>
      </rPr>
      <t>赤腳夢想</t>
    </r>
    <phoneticPr fontId="14" type="noConversion"/>
  </si>
  <si>
    <r>
      <rPr>
        <sz val="12"/>
        <rFont val="標楷體"/>
        <family val="4"/>
        <charset val="136"/>
      </rPr>
      <t>公播版</t>
    </r>
    <phoneticPr fontId="14" type="noConversion"/>
  </si>
  <si>
    <r>
      <rPr>
        <sz val="12"/>
        <rFont val="標楷體"/>
        <family val="4"/>
        <charset val="136"/>
      </rPr>
      <t>米其林廚神</t>
    </r>
    <phoneticPr fontId="14" type="noConversion"/>
  </si>
  <si>
    <r>
      <rPr>
        <sz val="12"/>
        <rFont val="標楷體"/>
        <family val="4"/>
        <charset val="136"/>
      </rPr>
      <t>捷傑</t>
    </r>
    <phoneticPr fontId="14" type="noConversion"/>
  </si>
  <si>
    <r>
      <rPr>
        <sz val="12"/>
        <rFont val="標楷體"/>
        <family val="4"/>
        <charset val="136"/>
      </rPr>
      <t>公播版</t>
    </r>
  </si>
  <si>
    <r>
      <rPr>
        <sz val="12"/>
        <rFont val="標楷體"/>
        <family val="4"/>
        <charset val="136"/>
      </rPr>
      <t>貝禮一家</t>
    </r>
    <phoneticPr fontId="14" type="noConversion"/>
  </si>
  <si>
    <r>
      <rPr>
        <sz val="12"/>
        <rFont val="標楷體"/>
        <family val="4"/>
        <charset val="136"/>
      </rPr>
      <t>青春倒退嚕</t>
    </r>
    <phoneticPr fontId="14" type="noConversion"/>
  </si>
  <si>
    <r>
      <rPr>
        <sz val="12"/>
        <rFont val="標楷體"/>
        <family val="4"/>
        <charset val="136"/>
      </rPr>
      <t>媽呀</t>
    </r>
    <r>
      <rPr>
        <sz val="12"/>
        <rFont val="Times New Roman"/>
        <family val="1"/>
      </rPr>
      <t>!</t>
    </r>
    <r>
      <rPr>
        <sz val="12"/>
        <rFont val="標楷體"/>
        <family val="4"/>
        <charset val="136"/>
      </rPr>
      <t>我有了</t>
    </r>
    <r>
      <rPr>
        <sz val="12"/>
        <rFont val="Times New Roman"/>
        <family val="1"/>
      </rPr>
      <t>!</t>
    </r>
    <phoneticPr fontId="14" type="noConversion"/>
  </si>
  <si>
    <r>
      <rPr>
        <sz val="12"/>
        <rFont val="標楷體"/>
        <family val="4"/>
        <charset val="136"/>
      </rPr>
      <t>財團法人女性影像學會</t>
    </r>
    <phoneticPr fontId="3" type="noConversion"/>
  </si>
  <si>
    <r>
      <rPr>
        <sz val="12"/>
        <rFont val="標楷體"/>
        <family val="4"/>
        <charset val="136"/>
      </rPr>
      <t>成長</t>
    </r>
    <phoneticPr fontId="14" type="noConversion"/>
  </si>
  <si>
    <r>
      <rPr>
        <sz val="12"/>
        <rFont val="標楷體"/>
        <family val="4"/>
        <charset val="136"/>
      </rPr>
      <t>海洋奇緣</t>
    </r>
    <phoneticPr fontId="14" type="noConversion"/>
  </si>
  <si>
    <r>
      <rPr>
        <sz val="12"/>
        <rFont val="標楷體"/>
        <family val="4"/>
        <charset val="136"/>
      </rPr>
      <t>罰球線上</t>
    </r>
    <phoneticPr fontId="14" type="noConversion"/>
  </si>
  <si>
    <r>
      <rPr>
        <sz val="12"/>
        <rFont val="標楷體"/>
        <family val="4"/>
        <charset val="136"/>
      </rPr>
      <t>進擊的鼓手</t>
    </r>
    <phoneticPr fontId="14" type="noConversion"/>
  </si>
  <si>
    <r>
      <rPr>
        <sz val="12"/>
        <rFont val="標楷體"/>
        <family val="4"/>
        <charset val="136"/>
      </rPr>
      <t>輝洪開發股份有限公司</t>
    </r>
    <phoneticPr fontId="3" type="noConversion"/>
  </si>
  <si>
    <r>
      <rPr>
        <sz val="12"/>
        <rFont val="標楷體"/>
        <family val="4"/>
        <charset val="136"/>
      </rPr>
      <t>我的嗝嗝老師</t>
    </r>
  </si>
  <si>
    <r>
      <rPr>
        <sz val="12"/>
        <rFont val="標楷體"/>
        <family val="4"/>
        <charset val="136"/>
      </rPr>
      <t>捷傑有限公司</t>
    </r>
    <phoneticPr fontId="3" type="noConversion"/>
  </si>
  <si>
    <r>
      <rPr>
        <sz val="12"/>
        <rFont val="標楷體"/>
        <family val="4"/>
        <charset val="136"/>
      </rPr>
      <t>騎機男孩</t>
    </r>
    <phoneticPr fontId="14" type="noConversion"/>
  </si>
  <si>
    <r>
      <rPr>
        <sz val="12"/>
        <rFont val="標楷體"/>
        <family val="4"/>
        <charset val="136"/>
      </rPr>
      <t>新興國際娛樂有限公司</t>
    </r>
    <phoneticPr fontId="3" type="noConversion"/>
  </si>
  <si>
    <r>
      <rPr>
        <sz val="12"/>
        <rFont val="標楷體"/>
        <family val="4"/>
        <charset val="136"/>
      </rPr>
      <t>一級玩家</t>
    </r>
    <phoneticPr fontId="14" type="noConversion"/>
  </si>
  <si>
    <r>
      <rPr>
        <sz val="12"/>
        <rFont val="標楷體"/>
        <family val="4"/>
        <charset val="136"/>
      </rPr>
      <t>為了功夫闖天下</t>
    </r>
    <phoneticPr fontId="3" type="noConversion"/>
  </si>
  <si>
    <r>
      <rPr>
        <sz val="12"/>
        <rFont val="標楷體"/>
        <family val="4"/>
        <charset val="136"/>
      </rPr>
      <t>財團法人公共電視文化事業基金會</t>
    </r>
  </si>
  <si>
    <r>
      <rPr>
        <sz val="12"/>
        <rFont val="標楷體"/>
        <family val="4"/>
        <charset val="136"/>
      </rPr>
      <t>被遺忘的人生</t>
    </r>
    <phoneticPr fontId="3" type="noConversion"/>
  </si>
  <si>
    <r>
      <t xml:space="preserve">  </t>
    </r>
    <r>
      <rPr>
        <sz val="12"/>
        <color indexed="8"/>
        <rFont val="標楷體"/>
        <family val="4"/>
        <charset val="136"/>
      </rPr>
      <t>出版者</t>
    </r>
    <phoneticPr fontId="3" type="noConversion"/>
  </si>
  <si>
    <t>出版者</t>
    <phoneticPr fontId="3" type="noConversion"/>
  </si>
  <si>
    <r>
      <t>89.05</t>
    </r>
    <r>
      <rPr>
        <sz val="12"/>
        <color indexed="8"/>
        <rFont val="標楷體"/>
        <family val="4"/>
        <charset val="136"/>
      </rPr>
      <t>贈</t>
    </r>
  </si>
  <si>
    <r>
      <t>89.05</t>
    </r>
    <r>
      <rPr>
        <sz val="12"/>
        <color indexed="8"/>
        <rFont val="標楷體"/>
        <family val="4"/>
        <charset val="136"/>
      </rPr>
      <t>贈、</t>
    </r>
    <r>
      <rPr>
        <sz val="12"/>
        <color indexed="8"/>
        <rFont val="Times New Roman"/>
        <family val="1"/>
      </rPr>
      <t>98.12</t>
    </r>
    <r>
      <rPr>
        <sz val="12"/>
        <color indexed="8"/>
        <rFont val="標楷體"/>
        <family val="4"/>
        <charset val="136"/>
      </rPr>
      <t>贈</t>
    </r>
  </si>
  <si>
    <r>
      <t>92.02</t>
    </r>
    <r>
      <rPr>
        <sz val="12"/>
        <color indexed="8"/>
        <rFont val="標楷體"/>
        <family val="4"/>
        <charset val="136"/>
      </rPr>
      <t>贈</t>
    </r>
  </si>
  <si>
    <r>
      <t>92.07</t>
    </r>
    <r>
      <rPr>
        <sz val="12"/>
        <color indexed="8"/>
        <rFont val="標楷體"/>
        <family val="4"/>
        <charset val="136"/>
      </rPr>
      <t>贈</t>
    </r>
  </si>
  <si>
    <r>
      <t>92.11</t>
    </r>
    <r>
      <rPr>
        <sz val="12"/>
        <color indexed="8"/>
        <rFont val="標楷體"/>
        <family val="4"/>
        <charset val="136"/>
      </rPr>
      <t>贈、</t>
    </r>
    <r>
      <rPr>
        <sz val="12"/>
        <color indexed="8"/>
        <rFont val="Times New Roman"/>
        <family val="1"/>
      </rPr>
      <t>9310</t>
    </r>
    <r>
      <rPr>
        <sz val="12"/>
        <color indexed="8"/>
        <rFont val="標楷體"/>
        <family val="4"/>
        <charset val="136"/>
      </rPr>
      <t>贈</t>
    </r>
  </si>
  <si>
    <r>
      <t>93.02</t>
    </r>
    <r>
      <rPr>
        <sz val="12"/>
        <color indexed="8"/>
        <rFont val="標楷體"/>
        <family val="4"/>
        <charset val="136"/>
      </rPr>
      <t>贈</t>
    </r>
  </si>
  <si>
    <r>
      <t>93.10</t>
    </r>
    <r>
      <rPr>
        <sz val="12"/>
        <color indexed="8"/>
        <rFont val="標楷體"/>
        <family val="4"/>
        <charset val="136"/>
      </rPr>
      <t>贈</t>
    </r>
  </si>
  <si>
    <r>
      <t>93.11</t>
    </r>
    <r>
      <rPr>
        <sz val="12"/>
        <color indexed="8"/>
        <rFont val="標楷體"/>
        <family val="4"/>
        <charset val="136"/>
      </rPr>
      <t>贈</t>
    </r>
  </si>
  <si>
    <r>
      <t>93</t>
    </r>
    <r>
      <rPr>
        <sz val="12"/>
        <color indexed="8"/>
        <rFont val="標楷體"/>
        <family val="4"/>
        <charset val="136"/>
      </rPr>
      <t>贈</t>
    </r>
  </si>
  <si>
    <r>
      <t>94.5</t>
    </r>
    <r>
      <rPr>
        <sz val="12"/>
        <color indexed="8"/>
        <rFont val="標楷體"/>
        <family val="4"/>
        <charset val="136"/>
      </rPr>
      <t>贈</t>
    </r>
  </si>
  <si>
    <r>
      <t>94.9</t>
    </r>
    <r>
      <rPr>
        <sz val="12"/>
        <color indexed="8"/>
        <rFont val="標楷體"/>
        <family val="4"/>
        <charset val="136"/>
      </rPr>
      <t>贈</t>
    </r>
  </si>
  <si>
    <r>
      <t>98.10</t>
    </r>
    <r>
      <rPr>
        <sz val="12"/>
        <color indexed="8"/>
        <rFont val="標楷體"/>
        <family val="4"/>
        <charset val="136"/>
      </rPr>
      <t>贈</t>
    </r>
  </si>
  <si>
    <r>
      <t>99.07</t>
    </r>
    <r>
      <rPr>
        <sz val="12"/>
        <rFont val="標楷體"/>
        <family val="4"/>
        <charset val="136"/>
      </rPr>
      <t>贈</t>
    </r>
  </si>
  <si>
    <r>
      <t>105.11</t>
    </r>
    <r>
      <rPr>
        <sz val="12"/>
        <rFont val="標楷體"/>
        <family val="4"/>
        <charset val="136"/>
      </rPr>
      <t>贈</t>
    </r>
  </si>
  <si>
    <r>
      <t>99.10</t>
    </r>
    <r>
      <rPr>
        <sz val="12"/>
        <rFont val="標楷體"/>
        <family val="4"/>
        <charset val="136"/>
      </rPr>
      <t>贈</t>
    </r>
  </si>
  <si>
    <r>
      <t>99.10</t>
    </r>
    <r>
      <rPr>
        <sz val="12"/>
        <rFont val="標楷體"/>
        <family val="4"/>
        <charset val="136"/>
      </rPr>
      <t>贈、</t>
    </r>
    <r>
      <rPr>
        <sz val="12"/>
        <rFont val="Times New Roman"/>
        <family val="1"/>
      </rPr>
      <t>99.11</t>
    </r>
    <r>
      <rPr>
        <sz val="12"/>
        <rFont val="標楷體"/>
        <family val="4"/>
        <charset val="136"/>
      </rPr>
      <t>贈</t>
    </r>
  </si>
  <si>
    <r>
      <t>101.11</t>
    </r>
    <r>
      <rPr>
        <sz val="12"/>
        <color indexed="8"/>
        <rFont val="標楷體"/>
        <family val="4"/>
        <charset val="136"/>
      </rPr>
      <t>贈</t>
    </r>
  </si>
  <si>
    <r>
      <t>101.12</t>
    </r>
    <r>
      <rPr>
        <sz val="12"/>
        <color indexed="8"/>
        <rFont val="標楷體"/>
        <family val="4"/>
        <charset val="136"/>
      </rPr>
      <t>贈</t>
    </r>
  </si>
  <si>
    <r>
      <t>102.03</t>
    </r>
    <r>
      <rPr>
        <sz val="12"/>
        <color indexed="8"/>
        <rFont val="標楷體"/>
        <family val="4"/>
        <charset val="136"/>
      </rPr>
      <t>贈</t>
    </r>
  </si>
  <si>
    <r>
      <t>102.12</t>
    </r>
    <r>
      <rPr>
        <sz val="12"/>
        <color indexed="8"/>
        <rFont val="標楷體"/>
        <family val="4"/>
        <charset val="136"/>
      </rPr>
      <t>贈</t>
    </r>
  </si>
  <si>
    <r>
      <t>102.11</t>
    </r>
    <r>
      <rPr>
        <sz val="12"/>
        <color indexed="8"/>
        <rFont val="標楷體"/>
        <family val="4"/>
        <charset val="136"/>
      </rPr>
      <t>贈</t>
    </r>
  </si>
  <si>
    <r>
      <t>103.12</t>
    </r>
    <r>
      <rPr>
        <sz val="12"/>
        <color indexed="8"/>
        <rFont val="標楷體"/>
        <family val="4"/>
        <charset val="136"/>
      </rPr>
      <t>贈</t>
    </r>
  </si>
  <si>
    <r>
      <t>105.11</t>
    </r>
    <r>
      <rPr>
        <sz val="12"/>
        <color indexed="8"/>
        <rFont val="標楷體"/>
        <family val="4"/>
        <charset val="136"/>
      </rPr>
      <t>贈</t>
    </r>
  </si>
  <si>
    <r>
      <rPr>
        <sz val="12"/>
        <color indexed="8"/>
        <rFont val="標楷體"/>
        <family val="4"/>
        <charset val="136"/>
      </rPr>
      <t>夢想續航</t>
    </r>
  </si>
  <si>
    <r>
      <rPr>
        <sz val="12"/>
        <color indexed="8"/>
        <rFont val="標楷體"/>
        <family val="4"/>
        <charset val="136"/>
      </rPr>
      <t>加映娛樂國際股份有限公司</t>
    </r>
  </si>
  <si>
    <r>
      <rPr>
        <sz val="12"/>
        <color indexed="8"/>
        <rFont val="標楷體"/>
        <family val="4"/>
        <charset val="136"/>
      </rPr>
      <t>公播版</t>
    </r>
  </si>
  <si>
    <r>
      <rPr>
        <sz val="12"/>
        <color indexed="8"/>
        <rFont val="標楷體"/>
        <family val="4"/>
        <charset val="136"/>
      </rPr>
      <t>生命</t>
    </r>
  </si>
  <si>
    <r>
      <rPr>
        <sz val="12"/>
        <color indexed="8"/>
        <rFont val="標楷體"/>
        <family val="4"/>
        <charset val="136"/>
      </rPr>
      <t>玩轉生涯</t>
    </r>
    <r>
      <rPr>
        <sz val="12"/>
        <color indexed="8"/>
        <rFont val="Times New Roman"/>
        <family val="1"/>
      </rPr>
      <t>-</t>
    </r>
    <r>
      <rPr>
        <sz val="12"/>
        <color indexed="8"/>
        <rFont val="標楷體"/>
        <family val="4"/>
        <charset val="136"/>
      </rPr>
      <t>生涯規劃特色課程</t>
    </r>
    <phoneticPr fontId="14" type="noConversion"/>
  </si>
  <si>
    <r>
      <rPr>
        <sz val="12"/>
        <color indexed="8"/>
        <rFont val="標楷體"/>
        <family val="4"/>
        <charset val="136"/>
      </rPr>
      <t>等待彩虹的微笑</t>
    </r>
    <r>
      <rPr>
        <sz val="12"/>
        <color indexed="8"/>
        <rFont val="Times New Roman"/>
        <family val="1"/>
      </rPr>
      <t>—</t>
    </r>
    <r>
      <rPr>
        <sz val="12"/>
        <color indexed="8"/>
        <rFont val="標楷體"/>
        <family val="4"/>
        <charset val="136"/>
      </rPr>
      <t>罕見疾病防治三部曲</t>
    </r>
    <phoneticPr fontId="14" type="noConversion"/>
  </si>
  <si>
    <r>
      <rPr>
        <sz val="12"/>
        <rFont val="標楷體"/>
        <family val="4"/>
        <charset val="136"/>
      </rPr>
      <t>財團法人罕見疾病基金會</t>
    </r>
    <phoneticPr fontId="3" type="noConversion"/>
  </si>
  <si>
    <r>
      <t>107.10</t>
    </r>
    <r>
      <rPr>
        <sz val="12"/>
        <color indexed="8"/>
        <rFont val="標楷體"/>
        <family val="4"/>
        <charset val="136"/>
      </rPr>
      <t>贈</t>
    </r>
    <phoneticPr fontId="14" type="noConversion"/>
  </si>
  <si>
    <r>
      <rPr>
        <sz val="12"/>
        <color indexed="8"/>
        <rFont val="標楷體"/>
        <family val="4"/>
        <charset val="136"/>
      </rPr>
      <t>門徒</t>
    </r>
    <phoneticPr fontId="14" type="noConversion"/>
  </si>
  <si>
    <r>
      <rPr>
        <sz val="12"/>
        <rFont val="標楷體"/>
        <family val="4"/>
        <charset val="136"/>
      </rPr>
      <t>甲上娛樂股份有限公司</t>
    </r>
    <phoneticPr fontId="3" type="noConversion"/>
  </si>
  <si>
    <r>
      <rPr>
        <sz val="12"/>
        <color indexed="8"/>
        <rFont val="標楷體"/>
        <family val="4"/>
        <charset val="136"/>
      </rPr>
      <t>安德魯洛伊韋伯之歌劇魅影</t>
    </r>
    <phoneticPr fontId="14" type="noConversion"/>
  </si>
  <si>
    <r>
      <t>107</t>
    </r>
    <r>
      <rPr>
        <sz val="12"/>
        <color theme="1"/>
        <rFont val="標楷體"/>
        <family val="4"/>
        <charset val="136"/>
      </rPr>
      <t>年度教學資源光碟素養</t>
    </r>
    <r>
      <rPr>
        <sz val="12"/>
        <color theme="1"/>
        <rFont val="Times New Roman"/>
        <family val="1"/>
      </rPr>
      <t>107</t>
    </r>
    <phoneticPr fontId="3" type="noConversion"/>
  </si>
  <si>
    <r>
      <t>107</t>
    </r>
    <r>
      <rPr>
        <sz val="12"/>
        <color theme="1"/>
        <rFont val="標楷體"/>
        <family val="4"/>
        <charset val="136"/>
      </rPr>
      <t>年度生涯規劃學科中心教學資源</t>
    </r>
    <phoneticPr fontId="3" type="noConversion"/>
  </si>
  <si>
    <r>
      <rPr>
        <sz val="12"/>
        <color indexed="8"/>
        <rFont val="標楷體"/>
        <family val="4"/>
        <charset val="136"/>
      </rPr>
      <t>生涯</t>
    </r>
    <phoneticPr fontId="14" type="noConversion"/>
  </si>
  <si>
    <r>
      <t>108.09</t>
    </r>
    <r>
      <rPr>
        <sz val="12"/>
        <color indexed="8"/>
        <rFont val="標楷體"/>
        <family val="4"/>
        <charset val="136"/>
      </rPr>
      <t>贈</t>
    </r>
    <phoneticPr fontId="14" type="noConversion"/>
  </si>
  <si>
    <r>
      <t>108</t>
    </r>
    <r>
      <rPr>
        <sz val="12"/>
        <color theme="1"/>
        <rFont val="標楷體"/>
        <family val="4"/>
        <charset val="136"/>
      </rPr>
      <t>年度教學資源光碟開創</t>
    </r>
    <r>
      <rPr>
        <sz val="12"/>
        <color theme="1"/>
        <rFont val="Times New Roman"/>
        <family val="1"/>
      </rPr>
      <t>108</t>
    </r>
    <phoneticPr fontId="3" type="noConversion"/>
  </si>
  <si>
    <r>
      <rPr>
        <sz val="12"/>
        <color theme="1"/>
        <rFont val="標楷體"/>
        <family val="4"/>
        <charset val="136"/>
      </rPr>
      <t>奔跑吧</t>
    </r>
    <r>
      <rPr>
        <sz val="12"/>
        <color theme="1"/>
        <rFont val="Times New Roman"/>
        <family val="1"/>
      </rPr>
      <t>!</t>
    </r>
    <r>
      <rPr>
        <sz val="12"/>
        <color theme="1"/>
        <rFont val="標楷體"/>
        <family val="4"/>
        <charset val="136"/>
      </rPr>
      <t>獵人</t>
    </r>
    <phoneticPr fontId="3" type="noConversion"/>
  </si>
  <si>
    <r>
      <t>108.10</t>
    </r>
    <r>
      <rPr>
        <sz val="12"/>
        <color indexed="8"/>
        <rFont val="標楷體"/>
        <family val="4"/>
        <charset val="136"/>
      </rPr>
      <t>贈</t>
    </r>
    <phoneticPr fontId="14" type="noConversion"/>
  </si>
  <si>
    <r>
      <rPr>
        <sz val="12"/>
        <color theme="1"/>
        <rFont val="標楷體"/>
        <family val="4"/>
        <charset val="136"/>
      </rPr>
      <t>國立嘉義大學簡介</t>
    </r>
    <phoneticPr fontId="3" type="noConversion"/>
  </si>
  <si>
    <r>
      <rPr>
        <sz val="12"/>
        <color theme="1"/>
        <rFont val="標楷體"/>
        <family val="4"/>
        <charset val="136"/>
      </rPr>
      <t>國立嘉義大學</t>
    </r>
    <phoneticPr fontId="3" type="noConversion"/>
  </si>
  <si>
    <r>
      <t>110.10</t>
    </r>
    <r>
      <rPr>
        <sz val="12"/>
        <color indexed="8"/>
        <rFont val="標楷體"/>
        <family val="4"/>
        <charset val="136"/>
      </rPr>
      <t>贈</t>
    </r>
    <phoneticPr fontId="14" type="noConversion"/>
  </si>
  <si>
    <r>
      <rPr>
        <sz val="12"/>
        <color theme="1"/>
        <rFont val="標楷體"/>
        <family val="4"/>
        <charset val="136"/>
      </rPr>
      <t>普通高級學生課程生涯規劃學科教學資源彙編</t>
    </r>
    <phoneticPr fontId="3" type="noConversion"/>
  </si>
  <si>
    <r>
      <rPr>
        <sz val="12"/>
        <rFont val="標楷體"/>
        <family val="4"/>
        <charset val="136"/>
      </rPr>
      <t>科學少女</t>
    </r>
    <phoneticPr fontId="14" type="noConversion"/>
  </si>
  <si>
    <r>
      <rPr>
        <sz val="12"/>
        <color indexed="8"/>
        <rFont val="標楷體"/>
        <family val="4"/>
        <charset val="136"/>
      </rPr>
      <t>科學少女影視有限公司</t>
    </r>
    <phoneticPr fontId="14" type="noConversion"/>
  </si>
  <si>
    <r>
      <rPr>
        <sz val="12"/>
        <color indexed="8"/>
        <rFont val="標楷體"/>
        <family val="4"/>
        <charset val="136"/>
      </rPr>
      <t>華影國際影藝有限公司</t>
    </r>
    <phoneticPr fontId="14" type="noConversion"/>
  </si>
  <si>
    <r>
      <rPr>
        <sz val="12"/>
        <color indexed="8"/>
        <rFont val="標楷體"/>
        <family val="4"/>
        <charset val="136"/>
      </rPr>
      <t>公播版</t>
    </r>
    <phoneticPr fontId="14" type="noConversion"/>
  </si>
  <si>
    <r>
      <rPr>
        <sz val="12"/>
        <color indexed="8"/>
        <rFont val="標楷體"/>
        <family val="4"/>
        <charset val="136"/>
      </rPr>
      <t>親子</t>
    </r>
    <phoneticPr fontId="14" type="noConversion"/>
  </si>
  <si>
    <r>
      <t>112.05</t>
    </r>
    <r>
      <rPr>
        <sz val="12"/>
        <color indexed="8"/>
        <rFont val="標楷體"/>
        <family val="4"/>
        <charset val="136"/>
      </rPr>
      <t>贈、</t>
    </r>
    <r>
      <rPr>
        <sz val="12"/>
        <color indexed="8"/>
        <rFont val="Times New Roman"/>
        <family val="1"/>
      </rPr>
      <t>113.03</t>
    </r>
    <r>
      <rPr>
        <sz val="12"/>
        <color indexed="8"/>
        <rFont val="標楷體"/>
        <family val="4"/>
        <charset val="136"/>
      </rPr>
      <t>贈</t>
    </r>
    <phoneticPr fontId="14" type="noConversion"/>
  </si>
  <si>
    <r>
      <t xml:space="preserve">                    </t>
    </r>
    <r>
      <rPr>
        <sz val="12"/>
        <rFont val="標楷體"/>
        <family val="4"/>
        <charset val="136"/>
      </rPr>
      <t>國立北港高級農工職業學校輔導室書籍一覽表</t>
    </r>
    <r>
      <rPr>
        <sz val="12"/>
        <rFont val="Times New Roman"/>
        <family val="1"/>
      </rPr>
      <t xml:space="preserve">                         </t>
    </r>
    <phoneticPr fontId="3" type="noConversion"/>
  </si>
  <si>
    <r>
      <rPr>
        <sz val="12"/>
        <rFont val="標楷體"/>
        <family val="4"/>
        <charset val="136"/>
      </rPr>
      <t>書</t>
    </r>
    <r>
      <rPr>
        <sz val="12"/>
        <rFont val="Times New Roman"/>
        <family val="1"/>
      </rPr>
      <t xml:space="preserve">                           </t>
    </r>
    <r>
      <rPr>
        <sz val="12"/>
        <rFont val="標楷體"/>
        <family val="4"/>
        <charset val="136"/>
      </rPr>
      <t>名</t>
    </r>
    <phoneticPr fontId="3" type="noConversion"/>
  </si>
  <si>
    <r>
      <rPr>
        <sz val="12"/>
        <rFont val="標楷體"/>
        <family val="4"/>
        <charset val="136"/>
      </rPr>
      <t>編譯者</t>
    </r>
    <phoneticPr fontId="3" type="noConversion"/>
  </si>
  <si>
    <r>
      <rPr>
        <sz val="12"/>
        <rFont val="標楷體"/>
        <family val="4"/>
        <charset val="136"/>
      </rPr>
      <t>出版處</t>
    </r>
  </si>
  <si>
    <r>
      <rPr>
        <sz val="12"/>
        <rFont val="標楷體"/>
        <family val="4"/>
        <charset val="136"/>
      </rPr>
      <t>件數</t>
    </r>
    <phoneticPr fontId="3" type="noConversion"/>
  </si>
  <si>
    <r>
      <rPr>
        <sz val="12"/>
        <rFont val="標楷體"/>
        <family val="4"/>
        <charset val="136"/>
      </rPr>
      <t>生涯發展與規劃</t>
    </r>
    <phoneticPr fontId="3" type="noConversion"/>
  </si>
  <si>
    <r>
      <rPr>
        <sz val="12"/>
        <rFont val="標楷體"/>
        <family val="4"/>
        <charset val="136"/>
      </rPr>
      <t>張添洲</t>
    </r>
    <phoneticPr fontId="3" type="noConversion"/>
  </si>
  <si>
    <r>
      <rPr>
        <sz val="12"/>
        <rFont val="標楷體"/>
        <family val="4"/>
        <charset val="136"/>
      </rPr>
      <t>五南</t>
    </r>
    <phoneticPr fontId="3" type="noConversion"/>
  </si>
  <si>
    <r>
      <rPr>
        <sz val="12"/>
        <rFont val="標楷體"/>
        <family val="4"/>
        <charset val="136"/>
      </rPr>
      <t>購</t>
    </r>
    <phoneticPr fontId="3" type="noConversion"/>
  </si>
  <si>
    <r>
      <rPr>
        <sz val="12"/>
        <rFont val="標楷體"/>
        <family val="4"/>
        <charset val="136"/>
      </rPr>
      <t>生計輔導的理論與實施</t>
    </r>
    <phoneticPr fontId="3" type="noConversion"/>
  </si>
  <si>
    <r>
      <rPr>
        <sz val="12"/>
        <rFont val="標楷體"/>
        <family val="4"/>
        <charset val="136"/>
      </rPr>
      <t>林幸台</t>
    </r>
    <phoneticPr fontId="3" type="noConversion"/>
  </si>
  <si>
    <r>
      <rPr>
        <sz val="12"/>
        <rFont val="標楷體"/>
        <family val="4"/>
        <charset val="136"/>
      </rPr>
      <t>終身學習</t>
    </r>
    <phoneticPr fontId="3" type="noConversion"/>
  </si>
  <si>
    <r>
      <rPr>
        <sz val="12"/>
        <rFont val="標楷體"/>
        <family val="4"/>
        <charset val="136"/>
      </rPr>
      <t>廖和敏</t>
    </r>
    <phoneticPr fontId="3" type="noConversion"/>
  </si>
  <si>
    <r>
      <rPr>
        <sz val="12"/>
        <rFont val="標楷體"/>
        <family val="4"/>
        <charset val="136"/>
      </rPr>
      <t>遠流</t>
    </r>
    <phoneticPr fontId="3" type="noConversion"/>
  </si>
  <si>
    <r>
      <rPr>
        <sz val="12"/>
        <rFont val="標楷體"/>
        <family val="4"/>
        <charset val="136"/>
      </rPr>
      <t>快樂的遊牧族</t>
    </r>
    <phoneticPr fontId="3" type="noConversion"/>
  </si>
  <si>
    <r>
      <rPr>
        <sz val="12"/>
        <rFont val="標楷體"/>
        <family val="4"/>
        <charset val="136"/>
      </rPr>
      <t>洪榮昭</t>
    </r>
    <phoneticPr fontId="3" type="noConversion"/>
  </si>
  <si>
    <r>
      <rPr>
        <sz val="12"/>
        <rFont val="標楷體"/>
        <family val="4"/>
        <charset val="136"/>
      </rPr>
      <t>張老師</t>
    </r>
    <phoneticPr fontId="3" type="noConversion"/>
  </si>
  <si>
    <r>
      <rPr>
        <sz val="12"/>
        <rFont val="標楷體"/>
        <family val="4"/>
        <charset val="136"/>
      </rPr>
      <t>我的未來不是夢</t>
    </r>
    <phoneticPr fontId="3" type="noConversion"/>
  </si>
  <si>
    <r>
      <rPr>
        <sz val="12"/>
        <rFont val="標楷體"/>
        <family val="4"/>
        <charset val="136"/>
      </rPr>
      <t>黃惠惠</t>
    </r>
    <phoneticPr fontId="3" type="noConversion"/>
  </si>
  <si>
    <r>
      <rPr>
        <sz val="12"/>
        <rFont val="標楷體"/>
        <family val="4"/>
        <charset val="136"/>
      </rPr>
      <t>怡然自得</t>
    </r>
    <r>
      <rPr>
        <sz val="12"/>
        <rFont val="Times New Roman"/>
        <family val="1"/>
      </rPr>
      <t>-30</t>
    </r>
    <r>
      <rPr>
        <sz val="12"/>
        <rFont val="標楷體"/>
        <family val="4"/>
        <charset val="136"/>
      </rPr>
      <t>種心理調適妙方</t>
    </r>
    <phoneticPr fontId="3" type="noConversion"/>
  </si>
  <si>
    <r>
      <rPr>
        <sz val="12"/>
        <rFont val="標楷體"/>
        <family val="4"/>
        <charset val="136"/>
      </rPr>
      <t>徐建文</t>
    </r>
    <phoneticPr fontId="3" type="noConversion"/>
  </si>
  <si>
    <r>
      <rPr>
        <sz val="12"/>
        <rFont val="標楷體"/>
        <family val="4"/>
        <charset val="136"/>
      </rPr>
      <t>快意人生</t>
    </r>
    <r>
      <rPr>
        <sz val="12"/>
        <rFont val="Times New Roman"/>
        <family val="1"/>
      </rPr>
      <t>-30</t>
    </r>
    <r>
      <rPr>
        <sz val="12"/>
        <rFont val="標楷體"/>
        <family val="4"/>
        <charset val="136"/>
      </rPr>
      <t>種心理治療須知</t>
    </r>
    <phoneticPr fontId="3" type="noConversion"/>
  </si>
  <si>
    <r>
      <rPr>
        <sz val="12"/>
        <rFont val="標楷體"/>
        <family val="4"/>
        <charset val="136"/>
      </rPr>
      <t>林家興等</t>
    </r>
    <phoneticPr fontId="3" type="noConversion"/>
  </si>
  <si>
    <r>
      <rPr>
        <sz val="12"/>
        <rFont val="標楷體"/>
        <family val="4"/>
        <charset val="136"/>
      </rPr>
      <t>貼心父母</t>
    </r>
    <r>
      <rPr>
        <sz val="12"/>
        <rFont val="Times New Roman"/>
        <family val="1"/>
      </rPr>
      <t>-30</t>
    </r>
    <r>
      <rPr>
        <sz val="12"/>
        <rFont val="標楷體"/>
        <family val="4"/>
        <charset val="136"/>
      </rPr>
      <t>帖親子相處妙方</t>
    </r>
    <phoneticPr fontId="3" type="noConversion"/>
  </si>
  <si>
    <r>
      <rPr>
        <sz val="12"/>
        <rFont val="標楷體"/>
        <family val="4"/>
        <charset val="136"/>
      </rPr>
      <t>游乾桂</t>
    </r>
    <phoneticPr fontId="3" type="noConversion"/>
  </si>
  <si>
    <r>
      <rPr>
        <sz val="12"/>
        <rFont val="標楷體"/>
        <family val="4"/>
        <charset val="136"/>
      </rPr>
      <t>他行，你也行</t>
    </r>
    <phoneticPr fontId="3" type="noConversion"/>
  </si>
  <si>
    <r>
      <rPr>
        <sz val="12"/>
        <rFont val="標楷體"/>
        <family val="4"/>
        <charset val="136"/>
      </rPr>
      <t>陳文珮等</t>
    </r>
    <phoneticPr fontId="3" type="noConversion"/>
  </si>
  <si>
    <r>
      <rPr>
        <sz val="12"/>
        <rFont val="標楷體"/>
        <family val="4"/>
        <charset val="136"/>
      </rPr>
      <t>突破工作瓶頸</t>
    </r>
    <phoneticPr fontId="3" type="noConversion"/>
  </si>
  <si>
    <r>
      <rPr>
        <sz val="12"/>
        <rFont val="標楷體"/>
        <family val="4"/>
        <charset val="136"/>
      </rPr>
      <t>張小鳳等</t>
    </r>
    <phoneticPr fontId="3" type="noConversion"/>
  </si>
  <si>
    <r>
      <rPr>
        <sz val="12"/>
        <rFont val="標楷體"/>
        <family val="4"/>
        <charset val="136"/>
      </rPr>
      <t>面具下的心情</t>
    </r>
    <phoneticPr fontId="3" type="noConversion"/>
  </si>
  <si>
    <r>
      <rPr>
        <sz val="12"/>
        <rFont val="標楷體"/>
        <family val="4"/>
        <charset val="136"/>
      </rPr>
      <t>陳彥等</t>
    </r>
    <phoneticPr fontId="3" type="noConversion"/>
  </si>
  <si>
    <r>
      <rPr>
        <sz val="12"/>
        <rFont val="標楷體"/>
        <family val="4"/>
        <charset val="136"/>
      </rPr>
      <t>行過萬花叢</t>
    </r>
    <phoneticPr fontId="3" type="noConversion"/>
  </si>
  <si>
    <r>
      <rPr>
        <sz val="12"/>
        <rFont val="標楷體"/>
        <family val="4"/>
        <charset val="136"/>
      </rPr>
      <t>陳雪蓮</t>
    </r>
    <phoneticPr fontId="3" type="noConversion"/>
  </si>
  <si>
    <r>
      <rPr>
        <sz val="12"/>
        <rFont val="標楷體"/>
        <family val="4"/>
        <charset val="136"/>
      </rPr>
      <t>偷時間的人</t>
    </r>
    <phoneticPr fontId="3" type="noConversion"/>
  </si>
  <si>
    <r>
      <rPr>
        <sz val="12"/>
        <rFont val="標楷體"/>
        <family val="4"/>
        <charset val="136"/>
      </rPr>
      <t>呂政達</t>
    </r>
    <phoneticPr fontId="3" type="noConversion"/>
  </si>
  <si>
    <r>
      <rPr>
        <sz val="12"/>
        <rFont val="標楷體"/>
        <family val="4"/>
        <charset val="136"/>
      </rPr>
      <t>樂在工作外</t>
    </r>
    <phoneticPr fontId="3" type="noConversion"/>
  </si>
  <si>
    <r>
      <rPr>
        <sz val="12"/>
        <rFont val="標楷體"/>
        <family val="4"/>
        <charset val="136"/>
      </rPr>
      <t>莊慧秋</t>
    </r>
    <phoneticPr fontId="3" type="noConversion"/>
  </si>
  <si>
    <r>
      <rPr>
        <sz val="12"/>
        <rFont val="標楷體"/>
        <family val="4"/>
        <charset val="136"/>
      </rPr>
      <t>生涯設計師</t>
    </r>
    <phoneticPr fontId="3" type="noConversion"/>
  </si>
  <si>
    <r>
      <rPr>
        <sz val="12"/>
        <rFont val="標楷體"/>
        <family val="4"/>
        <charset val="136"/>
      </rPr>
      <t>周曉春</t>
    </r>
    <phoneticPr fontId="3" type="noConversion"/>
  </si>
  <si>
    <r>
      <rPr>
        <sz val="12"/>
        <rFont val="標楷體"/>
        <family val="4"/>
        <charset val="136"/>
      </rPr>
      <t>明天的太陽</t>
    </r>
    <phoneticPr fontId="3" type="noConversion"/>
  </si>
  <si>
    <r>
      <rPr>
        <sz val="12"/>
        <rFont val="標楷體"/>
        <family val="4"/>
        <charset val="136"/>
      </rPr>
      <t>編輯部</t>
    </r>
    <phoneticPr fontId="3" type="noConversion"/>
  </si>
  <si>
    <r>
      <rPr>
        <sz val="12"/>
        <rFont val="標楷體"/>
        <family val="4"/>
        <charset val="136"/>
      </rPr>
      <t>心中的自畫像</t>
    </r>
    <r>
      <rPr>
        <sz val="12"/>
        <rFont val="Times New Roman"/>
        <family val="1"/>
      </rPr>
      <t>--</t>
    </r>
    <r>
      <rPr>
        <sz val="12"/>
        <rFont val="標楷體"/>
        <family val="4"/>
        <charset val="136"/>
      </rPr>
      <t>如何認識自我</t>
    </r>
    <phoneticPr fontId="3" type="noConversion"/>
  </si>
  <si>
    <r>
      <rPr>
        <sz val="12"/>
        <rFont val="標楷體"/>
        <family val="4"/>
        <charset val="136"/>
      </rPr>
      <t>張老師主編</t>
    </r>
    <phoneticPr fontId="3" type="noConversion"/>
  </si>
  <si>
    <r>
      <rPr>
        <sz val="12"/>
        <rFont val="標楷體"/>
        <family val="4"/>
        <charset val="136"/>
      </rPr>
      <t>悸動的青春</t>
    </r>
    <r>
      <rPr>
        <sz val="12"/>
        <rFont val="Times New Roman"/>
        <family val="1"/>
      </rPr>
      <t>--</t>
    </r>
    <r>
      <rPr>
        <sz val="12"/>
        <rFont val="標楷體"/>
        <family val="4"/>
        <charset val="136"/>
      </rPr>
      <t>如何與人交往</t>
    </r>
    <phoneticPr fontId="3" type="noConversion"/>
  </si>
  <si>
    <r>
      <rPr>
        <sz val="12"/>
        <rFont val="標楷體"/>
        <family val="4"/>
        <charset val="136"/>
      </rPr>
      <t>葫蘆裏的愛</t>
    </r>
    <r>
      <rPr>
        <sz val="12"/>
        <rFont val="Times New Roman"/>
        <family val="1"/>
      </rPr>
      <t>--</t>
    </r>
    <r>
      <rPr>
        <sz val="12"/>
        <rFont val="標楷體"/>
        <family val="4"/>
        <charset val="136"/>
      </rPr>
      <t>如何與家人溝通</t>
    </r>
    <phoneticPr fontId="3" type="noConversion"/>
  </si>
  <si>
    <r>
      <rPr>
        <sz val="12"/>
        <rFont val="標楷體"/>
        <family val="4"/>
        <charset val="136"/>
      </rPr>
      <t>輕鬆過關</t>
    </r>
    <r>
      <rPr>
        <sz val="12"/>
        <rFont val="Times New Roman"/>
        <family val="1"/>
      </rPr>
      <t xml:space="preserve">-- </t>
    </r>
    <r>
      <rPr>
        <sz val="12"/>
        <rFont val="標楷體"/>
        <family val="4"/>
        <charset val="136"/>
      </rPr>
      <t>有效學習方法</t>
    </r>
    <phoneticPr fontId="3" type="noConversion"/>
  </si>
  <si>
    <r>
      <rPr>
        <sz val="12"/>
        <rFont val="標楷體"/>
        <family val="4"/>
        <charset val="136"/>
      </rPr>
      <t>孩子，你在想什麼</t>
    </r>
    <r>
      <rPr>
        <sz val="12"/>
        <rFont val="Times New Roman"/>
        <family val="1"/>
      </rPr>
      <t>--</t>
    </r>
    <r>
      <rPr>
        <sz val="12"/>
        <rFont val="標楷體"/>
        <family val="4"/>
        <charset val="136"/>
      </rPr>
      <t>親子溝通的藝術</t>
    </r>
    <phoneticPr fontId="3" type="noConversion"/>
  </si>
  <si>
    <r>
      <rPr>
        <sz val="12"/>
        <rFont val="標楷體"/>
        <family val="4"/>
        <charset val="136"/>
      </rPr>
      <t>青少年的激盪</t>
    </r>
    <r>
      <rPr>
        <sz val="12"/>
        <rFont val="Times New Roman"/>
        <family val="1"/>
      </rPr>
      <t>--</t>
    </r>
    <r>
      <rPr>
        <sz val="12"/>
        <rFont val="標楷體"/>
        <family val="4"/>
        <charset val="136"/>
      </rPr>
      <t>心理及精神疾病</t>
    </r>
    <phoneticPr fontId="3" type="noConversion"/>
  </si>
  <si>
    <r>
      <rPr>
        <sz val="12"/>
        <rFont val="標楷體"/>
        <family val="4"/>
        <charset val="136"/>
      </rPr>
      <t>貼身話</t>
    </r>
    <r>
      <rPr>
        <sz val="12"/>
        <rFont val="Times New Roman"/>
        <family val="1"/>
      </rPr>
      <t>--</t>
    </r>
    <r>
      <rPr>
        <sz val="12"/>
        <rFont val="標楷體"/>
        <family val="4"/>
        <charset val="136"/>
      </rPr>
      <t>少女成長手札</t>
    </r>
    <phoneticPr fontId="3" type="noConversion"/>
  </si>
  <si>
    <r>
      <rPr>
        <sz val="12"/>
        <rFont val="標楷體"/>
        <family val="4"/>
        <charset val="136"/>
      </rPr>
      <t>貼心話</t>
    </r>
    <r>
      <rPr>
        <sz val="12"/>
        <rFont val="Times New Roman"/>
        <family val="1"/>
      </rPr>
      <t>--</t>
    </r>
    <r>
      <rPr>
        <sz val="12"/>
        <rFont val="標楷體"/>
        <family val="4"/>
        <charset val="136"/>
      </rPr>
      <t>我說我聽我表達</t>
    </r>
    <phoneticPr fontId="3" type="noConversion"/>
  </si>
  <si>
    <r>
      <rPr>
        <sz val="12"/>
        <rFont val="標楷體"/>
        <family val="4"/>
        <charset val="136"/>
      </rPr>
      <t>少年不憂鬱</t>
    </r>
    <r>
      <rPr>
        <sz val="12"/>
        <rFont val="Times New Roman"/>
        <family val="1"/>
      </rPr>
      <t>-</t>
    </r>
    <r>
      <rPr>
        <sz val="12"/>
        <rFont val="標楷體"/>
        <family val="4"/>
        <charset val="136"/>
      </rPr>
      <t>新新人類的成長之路</t>
    </r>
    <phoneticPr fontId="3" type="noConversion"/>
  </si>
  <si>
    <r>
      <rPr>
        <sz val="12"/>
        <rFont val="標楷體"/>
        <family val="4"/>
        <charset val="136"/>
      </rPr>
      <t>想追好男孩</t>
    </r>
    <r>
      <rPr>
        <sz val="12"/>
        <rFont val="Times New Roman"/>
        <family val="1"/>
      </rPr>
      <t>--</t>
    </r>
    <r>
      <rPr>
        <sz val="12"/>
        <rFont val="標楷體"/>
        <family val="4"/>
        <charset val="136"/>
      </rPr>
      <t>青春族的感情世界</t>
    </r>
    <phoneticPr fontId="3" type="noConversion"/>
  </si>
  <si>
    <r>
      <rPr>
        <sz val="12"/>
        <rFont val="標楷體"/>
        <family val="4"/>
        <charset val="136"/>
      </rPr>
      <t>邁向成熟</t>
    </r>
    <r>
      <rPr>
        <sz val="12"/>
        <rFont val="Times New Roman"/>
        <family val="1"/>
      </rPr>
      <t>--</t>
    </r>
    <r>
      <rPr>
        <sz val="12"/>
        <rFont val="標楷體"/>
        <family val="4"/>
        <charset val="136"/>
      </rPr>
      <t>青年的自我成長與生涯規劃</t>
    </r>
    <phoneticPr fontId="3" type="noConversion"/>
  </si>
  <si>
    <r>
      <rPr>
        <sz val="12"/>
        <rFont val="標楷體"/>
        <family val="4"/>
        <charset val="136"/>
      </rPr>
      <t>疼惜自己</t>
    </r>
    <phoneticPr fontId="3" type="noConversion"/>
  </si>
  <si>
    <r>
      <rPr>
        <sz val="12"/>
        <rFont val="標楷體"/>
        <family val="4"/>
        <charset val="136"/>
      </rPr>
      <t>劉筱燕編譯</t>
    </r>
    <phoneticPr fontId="3" type="noConversion"/>
  </si>
  <si>
    <r>
      <rPr>
        <sz val="12"/>
        <rFont val="標楷體"/>
        <family val="4"/>
        <charset val="136"/>
      </rPr>
      <t>打開情緒</t>
    </r>
    <r>
      <rPr>
        <sz val="12"/>
        <rFont val="Times New Roman"/>
        <family val="1"/>
      </rPr>
      <t>Window</t>
    </r>
    <phoneticPr fontId="3" type="noConversion"/>
  </si>
  <si>
    <r>
      <rPr>
        <sz val="12"/>
        <rFont val="標楷體"/>
        <family val="4"/>
        <charset val="136"/>
      </rPr>
      <t>王浩威、鄭淑麗</t>
    </r>
    <phoneticPr fontId="3" type="noConversion"/>
  </si>
  <si>
    <r>
      <rPr>
        <sz val="12"/>
        <rFont val="標楷體"/>
        <family val="4"/>
        <charset val="136"/>
      </rPr>
      <t>生涯規劃概論</t>
    </r>
    <r>
      <rPr>
        <sz val="12"/>
        <rFont val="Times New Roman"/>
        <family val="1"/>
      </rPr>
      <t>-</t>
    </r>
    <r>
      <rPr>
        <sz val="12"/>
        <rFont val="標楷體"/>
        <family val="4"/>
        <charset val="136"/>
      </rPr>
      <t>生涯與生活篇</t>
    </r>
    <phoneticPr fontId="3" type="noConversion"/>
  </si>
  <si>
    <r>
      <rPr>
        <sz val="12"/>
        <rFont val="標楷體"/>
        <family val="4"/>
        <charset val="136"/>
      </rPr>
      <t>黃天中</t>
    </r>
    <phoneticPr fontId="3" type="noConversion"/>
  </si>
  <si>
    <r>
      <rPr>
        <sz val="12"/>
        <rFont val="標楷體"/>
        <family val="4"/>
        <charset val="136"/>
      </rPr>
      <t>桂冠</t>
    </r>
    <phoneticPr fontId="3" type="noConversion"/>
  </si>
  <si>
    <r>
      <rPr>
        <sz val="12"/>
        <rFont val="標楷體"/>
        <family val="4"/>
        <charset val="136"/>
      </rPr>
      <t>生涯計畫與時間管理</t>
    </r>
    <phoneticPr fontId="3" type="noConversion"/>
  </si>
  <si>
    <r>
      <rPr>
        <sz val="12"/>
        <rFont val="標楷體"/>
        <family val="4"/>
        <charset val="136"/>
      </rPr>
      <t>王淑俐</t>
    </r>
    <phoneticPr fontId="3" type="noConversion"/>
  </si>
  <si>
    <r>
      <rPr>
        <sz val="12"/>
        <rFont val="標楷體"/>
        <family val="4"/>
        <charset val="136"/>
      </rPr>
      <t>南宏</t>
    </r>
    <phoneticPr fontId="3" type="noConversion"/>
  </si>
  <si>
    <r>
      <rPr>
        <sz val="12"/>
        <rFont val="標楷體"/>
        <family val="4"/>
        <charset val="136"/>
      </rPr>
      <t>大專生涯輔導論文集</t>
    </r>
    <phoneticPr fontId="3" type="noConversion"/>
  </si>
  <si>
    <r>
      <rPr>
        <sz val="12"/>
        <rFont val="標楷體"/>
        <family val="4"/>
        <charset val="136"/>
      </rPr>
      <t>井敏珠</t>
    </r>
    <phoneticPr fontId="3" type="noConversion"/>
  </si>
  <si>
    <r>
      <rPr>
        <sz val="12"/>
        <rFont val="標楷體"/>
        <family val="4"/>
        <charset val="136"/>
      </rPr>
      <t>青輔會</t>
    </r>
    <phoneticPr fontId="3" type="noConversion"/>
  </si>
  <si>
    <r>
      <rPr>
        <sz val="12"/>
        <rFont val="標楷體"/>
        <family val="4"/>
        <charset val="136"/>
      </rPr>
      <t>一百位台大學生的人生觀</t>
    </r>
  </si>
  <si>
    <r>
      <rPr>
        <sz val="12"/>
        <rFont val="標楷體"/>
        <family val="4"/>
        <charset val="136"/>
      </rPr>
      <t>傅佩榮</t>
    </r>
    <r>
      <rPr>
        <sz val="12"/>
        <rFont val="Times New Roman"/>
        <family val="1"/>
      </rPr>
      <t/>
    </r>
    <phoneticPr fontId="3" type="noConversion"/>
  </si>
  <si>
    <r>
      <rPr>
        <sz val="12"/>
        <rFont val="標楷體"/>
        <family val="4"/>
        <charset val="136"/>
      </rPr>
      <t>業強</t>
    </r>
  </si>
  <si>
    <r>
      <rPr>
        <sz val="12"/>
        <rFont val="標楷體"/>
        <family val="4"/>
        <charset val="136"/>
      </rPr>
      <t>生涯之路</t>
    </r>
  </si>
  <si>
    <r>
      <rPr>
        <sz val="12"/>
        <rFont val="標楷體"/>
        <family val="4"/>
        <charset val="136"/>
      </rPr>
      <t>員林農工輔導室</t>
    </r>
  </si>
  <si>
    <r>
      <rPr>
        <sz val="12"/>
        <rFont val="標楷體"/>
        <family val="4"/>
        <charset val="136"/>
      </rPr>
      <t>圓融的人際溝通</t>
    </r>
    <phoneticPr fontId="3" type="noConversion"/>
  </si>
  <si>
    <r>
      <rPr>
        <sz val="12"/>
        <rFont val="標楷體"/>
        <family val="4"/>
        <charset val="136"/>
      </rPr>
      <t>教育部</t>
    </r>
  </si>
  <si>
    <r>
      <rPr>
        <sz val="12"/>
        <rFont val="標楷體"/>
        <family val="4"/>
        <charset val="136"/>
      </rPr>
      <t>喚醒心中的巨人</t>
    </r>
    <phoneticPr fontId="3" type="noConversion"/>
  </si>
  <si>
    <r>
      <rPr>
        <sz val="12"/>
        <rFont val="標楷體"/>
        <family val="4"/>
        <charset val="136"/>
      </rPr>
      <t>安東尼、羅賓</t>
    </r>
  </si>
  <si>
    <r>
      <rPr>
        <sz val="12"/>
        <rFont val="標楷體"/>
        <family val="4"/>
        <charset val="136"/>
      </rPr>
      <t>中國生產力</t>
    </r>
  </si>
  <si>
    <r>
      <rPr>
        <sz val="12"/>
        <rFont val="標楷體"/>
        <family val="4"/>
        <charset val="136"/>
      </rPr>
      <t>生涯發展與輔導</t>
    </r>
  </si>
  <si>
    <r>
      <rPr>
        <sz val="12"/>
        <rFont val="標楷體"/>
        <family val="4"/>
        <charset val="136"/>
      </rPr>
      <t>邱美華</t>
    </r>
    <r>
      <rPr>
        <sz val="12"/>
        <rFont val="Times New Roman"/>
        <family val="1"/>
      </rPr>
      <t xml:space="preserve"> </t>
    </r>
    <r>
      <rPr>
        <sz val="12"/>
        <rFont val="標楷體"/>
        <family val="4"/>
        <charset val="136"/>
      </rPr>
      <t>董華欣</t>
    </r>
  </si>
  <si>
    <r>
      <rPr>
        <sz val="12"/>
        <rFont val="標楷體"/>
        <family val="4"/>
        <charset val="136"/>
      </rPr>
      <t>團體領導者訓練實務</t>
    </r>
  </si>
  <si>
    <r>
      <rPr>
        <sz val="12"/>
        <rFont val="標楷體"/>
        <family val="4"/>
        <charset val="136"/>
      </rPr>
      <t>王慧君</t>
    </r>
    <phoneticPr fontId="3" type="noConversion"/>
  </si>
  <si>
    <r>
      <rPr>
        <sz val="12"/>
        <rFont val="標楷體"/>
        <family val="4"/>
        <charset val="136"/>
      </rPr>
      <t>小團體領導指南</t>
    </r>
  </si>
  <si>
    <r>
      <rPr>
        <sz val="12"/>
        <rFont val="標楷體"/>
        <family val="4"/>
        <charset val="136"/>
      </rPr>
      <t>曾華源、滕青分合譯</t>
    </r>
  </si>
  <si>
    <r>
      <rPr>
        <sz val="12"/>
        <rFont val="標楷體"/>
        <family val="4"/>
        <charset val="136"/>
      </rPr>
      <t>團體輔導工作概論</t>
    </r>
  </si>
  <si>
    <r>
      <rPr>
        <sz val="12"/>
        <rFont val="標楷體"/>
        <family val="4"/>
        <charset val="136"/>
      </rPr>
      <t>黃惠惠</t>
    </r>
    <r>
      <rPr>
        <sz val="12"/>
        <rFont val="Times New Roman"/>
        <family val="1"/>
      </rPr>
      <t xml:space="preserve"> </t>
    </r>
    <r>
      <rPr>
        <sz val="12"/>
        <rFont val="標楷體"/>
        <family val="4"/>
        <charset val="136"/>
      </rPr>
      <t>著</t>
    </r>
  </si>
  <si>
    <r>
      <rPr>
        <sz val="12"/>
        <rFont val="標楷體"/>
        <family val="4"/>
        <charset val="136"/>
      </rPr>
      <t>大團體動力</t>
    </r>
    <r>
      <rPr>
        <sz val="12"/>
        <rFont val="Times New Roman"/>
        <family val="1"/>
      </rPr>
      <t>-</t>
    </r>
    <r>
      <rPr>
        <sz val="12"/>
        <rFont val="標楷體"/>
        <family val="4"/>
        <charset val="136"/>
      </rPr>
      <t>理念、結構與現象之探討</t>
    </r>
  </si>
  <si>
    <r>
      <rPr>
        <sz val="12"/>
        <rFont val="標楷體"/>
        <family val="4"/>
        <charset val="136"/>
      </rPr>
      <t>夏林清</t>
    </r>
  </si>
  <si>
    <r>
      <rPr>
        <sz val="12"/>
        <rFont val="標楷體"/>
        <family val="4"/>
        <charset val="136"/>
      </rPr>
      <t>團體動力學</t>
    </r>
  </si>
  <si>
    <r>
      <rPr>
        <sz val="12"/>
        <rFont val="標楷體"/>
        <family val="4"/>
        <charset val="136"/>
      </rPr>
      <t>潘正德</t>
    </r>
    <r>
      <rPr>
        <sz val="12"/>
        <rFont val="Times New Roman"/>
        <family val="1"/>
      </rPr>
      <t xml:space="preserve"> </t>
    </r>
    <r>
      <rPr>
        <sz val="12"/>
        <rFont val="標楷體"/>
        <family val="4"/>
        <charset val="136"/>
      </rPr>
      <t>著</t>
    </r>
  </si>
  <si>
    <r>
      <rPr>
        <sz val="12"/>
        <rFont val="標楷體"/>
        <family val="4"/>
        <charset val="136"/>
      </rPr>
      <t>心理</t>
    </r>
    <phoneticPr fontId="3" type="noConversion"/>
  </si>
  <si>
    <r>
      <rPr>
        <sz val="12"/>
        <rFont val="標楷體"/>
        <family val="4"/>
        <charset val="136"/>
      </rPr>
      <t>團體輔導手冊</t>
    </r>
  </si>
  <si>
    <r>
      <rPr>
        <sz val="12"/>
        <rFont val="標楷體"/>
        <family val="4"/>
        <charset val="136"/>
      </rPr>
      <t>吳武典</t>
    </r>
    <r>
      <rPr>
        <sz val="12"/>
        <rFont val="Times New Roman"/>
        <family val="1"/>
      </rPr>
      <t xml:space="preserve"> </t>
    </r>
    <r>
      <rPr>
        <sz val="12"/>
        <rFont val="標楷體"/>
        <family val="4"/>
        <charset val="136"/>
      </rPr>
      <t>著</t>
    </r>
  </si>
  <si>
    <r>
      <rPr>
        <sz val="12"/>
        <rFont val="標楷體"/>
        <family val="4"/>
        <charset val="136"/>
      </rPr>
      <t>自我成長工作坊</t>
    </r>
    <r>
      <rPr>
        <sz val="12"/>
        <rFont val="Times New Roman"/>
        <family val="1"/>
      </rPr>
      <t>-</t>
    </r>
    <r>
      <rPr>
        <sz val="12"/>
        <rFont val="標楷體"/>
        <family val="4"/>
        <charset val="136"/>
      </rPr>
      <t>團體領導者實務手冊</t>
    </r>
  </si>
  <si>
    <r>
      <rPr>
        <sz val="12"/>
        <rFont val="標楷體"/>
        <family val="4"/>
        <charset val="136"/>
      </rPr>
      <t>段秀玲</t>
    </r>
    <r>
      <rPr>
        <sz val="12"/>
        <rFont val="Times New Roman"/>
        <family val="1"/>
      </rPr>
      <t xml:space="preserve"> </t>
    </r>
    <phoneticPr fontId="3" type="noConversion"/>
  </si>
  <si>
    <r>
      <rPr>
        <sz val="12"/>
        <rFont val="標楷體"/>
        <family val="4"/>
        <charset val="136"/>
      </rPr>
      <t>天馬</t>
    </r>
    <phoneticPr fontId="3" type="noConversion"/>
  </si>
  <si>
    <r>
      <rPr>
        <sz val="12"/>
        <rFont val="標楷體"/>
        <family val="4"/>
        <charset val="136"/>
      </rPr>
      <t>自我成長工作坊</t>
    </r>
    <r>
      <rPr>
        <sz val="12"/>
        <rFont val="Times New Roman"/>
        <family val="1"/>
      </rPr>
      <t>-</t>
    </r>
    <r>
      <rPr>
        <sz val="12"/>
        <rFont val="標楷體"/>
        <family val="4"/>
        <charset val="136"/>
      </rPr>
      <t>活動手冊</t>
    </r>
  </si>
  <si>
    <r>
      <rPr>
        <sz val="12"/>
        <rFont val="標楷體"/>
        <family val="4"/>
        <charset val="136"/>
      </rPr>
      <t>團體領導者實務工作手冊</t>
    </r>
  </si>
  <si>
    <r>
      <rPr>
        <sz val="12"/>
        <rFont val="標楷體"/>
        <family val="4"/>
        <charset val="136"/>
      </rPr>
      <t>林振春</t>
    </r>
    <r>
      <rPr>
        <sz val="12"/>
        <rFont val="Times New Roman"/>
        <family val="1"/>
      </rPr>
      <t xml:space="preserve"> </t>
    </r>
  </si>
  <si>
    <r>
      <rPr>
        <sz val="12"/>
        <rFont val="標楷體"/>
        <family val="4"/>
        <charset val="136"/>
      </rPr>
      <t>班級輔導活動設計指引</t>
    </r>
  </si>
  <si>
    <r>
      <rPr>
        <sz val="12"/>
        <rFont val="標楷體"/>
        <family val="4"/>
        <charset val="136"/>
      </rPr>
      <t>金樹人、吳武典</t>
    </r>
  </si>
  <si>
    <r>
      <rPr>
        <sz val="12"/>
        <rFont val="標楷體"/>
        <family val="4"/>
        <charset val="136"/>
      </rPr>
      <t>如何進行團體諮商</t>
    </r>
  </si>
  <si>
    <r>
      <rPr>
        <sz val="12"/>
        <rFont val="標楷體"/>
        <family val="4"/>
        <charset val="136"/>
      </rPr>
      <t>吳武典</t>
    </r>
  </si>
  <si>
    <r>
      <rPr>
        <sz val="12"/>
        <rFont val="標楷體"/>
        <family val="4"/>
        <charset val="136"/>
      </rPr>
      <t>全方位班級輔導</t>
    </r>
  </si>
  <si>
    <r>
      <rPr>
        <sz val="12"/>
        <rFont val="標楷體"/>
        <family val="4"/>
        <charset val="136"/>
      </rPr>
      <t>段秀玲等</t>
    </r>
    <phoneticPr fontId="3" type="noConversion"/>
  </si>
  <si>
    <r>
      <rPr>
        <sz val="12"/>
        <rFont val="標楷體"/>
        <family val="4"/>
        <charset val="136"/>
      </rPr>
      <t>團體導演講綱要手冊</t>
    </r>
  </si>
  <si>
    <r>
      <rPr>
        <sz val="12"/>
        <rFont val="標楷體"/>
        <family val="4"/>
        <charset val="136"/>
      </rPr>
      <t>台灣省政府教育廳</t>
    </r>
  </si>
  <si>
    <r>
      <rPr>
        <sz val="12"/>
        <rFont val="標楷體"/>
        <family val="4"/>
        <charset val="136"/>
      </rPr>
      <t>輔導推廣中心</t>
    </r>
  </si>
  <si>
    <r>
      <rPr>
        <sz val="12"/>
        <rFont val="標楷體"/>
        <family val="4"/>
        <charset val="136"/>
      </rPr>
      <t>短期心理治療</t>
    </r>
    <phoneticPr fontId="8" type="noConversion"/>
  </si>
  <si>
    <r>
      <rPr>
        <sz val="12"/>
        <rFont val="標楷體"/>
        <family val="4"/>
        <charset val="136"/>
      </rPr>
      <t>林方皓譯</t>
    </r>
    <phoneticPr fontId="8" type="noConversion"/>
  </si>
  <si>
    <r>
      <rPr>
        <sz val="12"/>
        <rFont val="標楷體"/>
        <family val="4"/>
        <charset val="136"/>
      </rPr>
      <t>心理</t>
    </r>
    <phoneticPr fontId="8" type="noConversion"/>
  </si>
  <si>
    <r>
      <rPr>
        <sz val="12"/>
        <rFont val="標楷體"/>
        <family val="4"/>
        <charset val="136"/>
      </rPr>
      <t>理性情緒心理學入門</t>
    </r>
    <phoneticPr fontId="8" type="noConversion"/>
  </si>
  <si>
    <r>
      <rPr>
        <sz val="12"/>
        <rFont val="標楷體"/>
        <family val="4"/>
        <charset val="136"/>
      </rPr>
      <t>武自珍譯</t>
    </r>
    <phoneticPr fontId="8" type="noConversion"/>
  </si>
  <si>
    <r>
      <rPr>
        <sz val="12"/>
        <rFont val="標楷體"/>
        <family val="4"/>
        <charset val="136"/>
      </rPr>
      <t>心理</t>
    </r>
  </si>
  <si>
    <r>
      <rPr>
        <sz val="12"/>
        <rFont val="標楷體"/>
        <family val="4"/>
        <charset val="136"/>
      </rPr>
      <t>個人建構心理入門</t>
    </r>
    <r>
      <rPr>
        <sz val="12"/>
        <rFont val="Times New Roman"/>
        <family val="1"/>
      </rPr>
      <t>--</t>
    </r>
    <r>
      <rPr>
        <sz val="12"/>
        <rFont val="標楷體"/>
        <family val="4"/>
        <charset val="136"/>
      </rPr>
      <t>解讀你心靈</t>
    </r>
    <r>
      <rPr>
        <sz val="12"/>
        <rFont val="Times New Roman"/>
        <family val="1"/>
      </rPr>
      <t xml:space="preserve"> </t>
    </r>
    <phoneticPr fontId="8" type="noConversion"/>
  </si>
  <si>
    <r>
      <rPr>
        <sz val="12"/>
        <rFont val="標楷體"/>
        <family val="4"/>
        <charset val="136"/>
      </rPr>
      <t>許慧玲譯</t>
    </r>
    <phoneticPr fontId="8" type="noConversion"/>
  </si>
  <si>
    <r>
      <rPr>
        <sz val="12"/>
        <rFont val="標楷體"/>
        <family val="4"/>
        <charset val="136"/>
      </rPr>
      <t>人本心理入門</t>
    </r>
    <r>
      <rPr>
        <sz val="12"/>
        <rFont val="Times New Roman"/>
        <family val="1"/>
      </rPr>
      <t>—</t>
    </r>
    <r>
      <rPr>
        <sz val="12"/>
        <rFont val="標楷體"/>
        <family val="4"/>
        <charset val="136"/>
      </rPr>
      <t>真誠關懷</t>
    </r>
    <phoneticPr fontId="8" type="noConversion"/>
  </si>
  <si>
    <r>
      <rPr>
        <sz val="12"/>
        <rFont val="標楷體"/>
        <family val="4"/>
        <charset val="136"/>
      </rPr>
      <t>鄭玄藏譯</t>
    </r>
    <phoneticPr fontId="8" type="noConversion"/>
  </si>
  <si>
    <r>
      <rPr>
        <sz val="12"/>
        <rFont val="標楷體"/>
        <family val="4"/>
        <charset val="136"/>
      </rPr>
      <t>個別輔導手冊</t>
    </r>
    <phoneticPr fontId="8" type="noConversion"/>
  </si>
  <si>
    <r>
      <rPr>
        <sz val="12"/>
        <rFont val="標楷體"/>
        <family val="4"/>
        <charset val="136"/>
      </rPr>
      <t>吳武典著</t>
    </r>
    <phoneticPr fontId="8" type="noConversion"/>
  </si>
  <si>
    <r>
      <rPr>
        <sz val="12"/>
        <rFont val="標楷體"/>
        <family val="4"/>
        <charset val="136"/>
      </rPr>
      <t>短期心理諮商</t>
    </r>
    <phoneticPr fontId="8" type="noConversion"/>
  </si>
  <si>
    <r>
      <rPr>
        <sz val="12"/>
        <rFont val="標楷體"/>
        <family val="4"/>
        <charset val="136"/>
      </rPr>
      <t>芭芭拉婷莉原著
鄭玄藏譯</t>
    </r>
    <phoneticPr fontId="8" type="noConversion"/>
  </si>
  <si>
    <r>
      <rPr>
        <sz val="12"/>
        <rFont val="標楷體"/>
        <family val="4"/>
        <charset val="136"/>
      </rPr>
      <t>張老師</t>
    </r>
    <phoneticPr fontId="8" type="noConversion"/>
  </si>
  <si>
    <r>
      <rPr>
        <sz val="12"/>
        <rFont val="標楷體"/>
        <family val="4"/>
        <charset val="136"/>
      </rPr>
      <t>心理治療實戰錄</t>
    </r>
    <phoneticPr fontId="8" type="noConversion"/>
  </si>
  <si>
    <r>
      <rPr>
        <sz val="12"/>
        <rFont val="標楷體"/>
        <family val="4"/>
        <charset val="136"/>
      </rPr>
      <t>巴史克原著</t>
    </r>
    <r>
      <rPr>
        <sz val="12"/>
        <rFont val="Times New Roman"/>
        <family val="1"/>
      </rPr>
      <t>.</t>
    </r>
    <r>
      <rPr>
        <sz val="12"/>
        <rFont val="標楷體"/>
        <family val="4"/>
        <charset val="136"/>
      </rPr>
      <t>呂紹文劉慧卿譯</t>
    </r>
    <phoneticPr fontId="8" type="noConversion"/>
  </si>
  <si>
    <r>
      <rPr>
        <sz val="12"/>
        <rFont val="標楷體"/>
        <family val="4"/>
        <charset val="136"/>
      </rPr>
      <t>晤談指南</t>
    </r>
    <phoneticPr fontId="8" type="noConversion"/>
  </si>
  <si>
    <r>
      <rPr>
        <sz val="12"/>
        <rFont val="標楷體"/>
        <family val="4"/>
        <charset val="136"/>
      </rPr>
      <t>張四向譯</t>
    </r>
    <phoneticPr fontId="8" type="noConversion"/>
  </si>
  <si>
    <r>
      <rPr>
        <sz val="12"/>
        <rFont val="標楷體"/>
        <family val="4"/>
        <charset val="136"/>
      </rPr>
      <t>由演劇到領悟</t>
    </r>
    <phoneticPr fontId="8" type="noConversion"/>
  </si>
  <si>
    <r>
      <rPr>
        <sz val="12"/>
        <rFont val="標楷體"/>
        <family val="4"/>
        <charset val="136"/>
      </rPr>
      <t>陳珠璋</t>
    </r>
    <r>
      <rPr>
        <sz val="12"/>
        <rFont val="Times New Roman"/>
        <family val="1"/>
      </rPr>
      <t>..</t>
    </r>
    <r>
      <rPr>
        <sz val="12"/>
        <rFont val="標楷體"/>
        <family val="4"/>
        <charset val="136"/>
      </rPr>
      <t>吳就君編著</t>
    </r>
    <phoneticPr fontId="8" type="noConversion"/>
  </si>
  <si>
    <r>
      <rPr>
        <sz val="12"/>
        <rFont val="標楷體"/>
        <family val="4"/>
        <charset val="136"/>
      </rPr>
      <t>心理劇入門</t>
    </r>
  </si>
  <si>
    <r>
      <rPr>
        <sz val="12"/>
        <rFont val="標楷體"/>
        <family val="4"/>
        <charset val="136"/>
      </rPr>
      <t>游麗嘉</t>
    </r>
  </si>
  <si>
    <r>
      <rPr>
        <sz val="12"/>
        <rFont val="標楷體"/>
        <family val="4"/>
        <charset val="136"/>
      </rPr>
      <t>大洋</t>
    </r>
  </si>
  <si>
    <r>
      <rPr>
        <sz val="12"/>
        <rFont val="標楷體"/>
        <family val="4"/>
        <charset val="136"/>
      </rPr>
      <t>團體遊戲的理論與實際</t>
    </r>
  </si>
  <si>
    <r>
      <rPr>
        <sz val="12"/>
        <rFont val="標楷體"/>
        <family val="4"/>
        <charset val="136"/>
      </rPr>
      <t>李適中</t>
    </r>
  </si>
  <si>
    <r>
      <rPr>
        <sz val="12"/>
        <rFont val="標楷體"/>
        <family val="4"/>
        <charset val="136"/>
      </rPr>
      <t>幼獅</t>
    </r>
  </si>
  <si>
    <r>
      <rPr>
        <sz val="12"/>
        <rFont val="標楷體"/>
        <family val="4"/>
        <charset val="136"/>
      </rPr>
      <t>會心團體與人際關係訓練</t>
    </r>
  </si>
  <si>
    <r>
      <rPr>
        <sz val="12"/>
        <rFont val="標楷體"/>
        <family val="4"/>
        <charset val="136"/>
      </rPr>
      <t>林家興</t>
    </r>
  </si>
  <si>
    <r>
      <rPr>
        <sz val="12"/>
        <rFont val="標楷體"/>
        <family val="4"/>
        <charset val="136"/>
      </rPr>
      <t>天馬</t>
    </r>
  </si>
  <si>
    <r>
      <rPr>
        <sz val="12"/>
        <rFont val="標楷體"/>
        <family val="4"/>
        <charset val="136"/>
      </rPr>
      <t>你不快樂</t>
    </r>
    <r>
      <rPr>
        <sz val="12"/>
        <rFont val="Times New Roman"/>
        <family val="1"/>
      </rPr>
      <t>----</t>
    </r>
    <r>
      <rPr>
        <sz val="12"/>
        <rFont val="標楷體"/>
        <family val="4"/>
        <charset val="136"/>
      </rPr>
      <t>合理情緒治療法</t>
    </r>
    <phoneticPr fontId="3" type="noConversion"/>
  </si>
  <si>
    <r>
      <rPr>
        <sz val="12"/>
        <rFont val="標楷體"/>
        <family val="4"/>
        <charset val="136"/>
      </rPr>
      <t>和真等</t>
    </r>
    <phoneticPr fontId="3" type="noConversion"/>
  </si>
  <si>
    <r>
      <rPr>
        <sz val="12"/>
        <rFont val="標楷體"/>
        <family val="4"/>
        <charset val="136"/>
      </rPr>
      <t>督導技術</t>
    </r>
  </si>
  <si>
    <r>
      <rPr>
        <sz val="12"/>
        <rFont val="標楷體"/>
        <family val="4"/>
        <charset val="136"/>
      </rPr>
      <t>劉安屯等</t>
    </r>
    <phoneticPr fontId="3" type="noConversion"/>
  </si>
  <si>
    <r>
      <rPr>
        <sz val="12"/>
        <rFont val="標楷體"/>
        <family val="4"/>
        <charset val="136"/>
      </rPr>
      <t>張老師</t>
    </r>
  </si>
  <si>
    <r>
      <rPr>
        <sz val="12"/>
        <rFont val="標楷體"/>
        <family val="4"/>
        <charset val="136"/>
      </rPr>
      <t>團體討論</t>
    </r>
  </si>
  <si>
    <r>
      <rPr>
        <sz val="12"/>
        <rFont val="標楷體"/>
        <family val="4"/>
        <charset val="136"/>
      </rPr>
      <t>丁松筠</t>
    </r>
  </si>
  <si>
    <r>
      <rPr>
        <sz val="12"/>
        <rFont val="標楷體"/>
        <family val="4"/>
        <charset val="136"/>
      </rPr>
      <t>光啟</t>
    </r>
  </si>
  <si>
    <r>
      <rPr>
        <sz val="12"/>
        <rFont val="標楷體"/>
        <family val="4"/>
        <charset val="136"/>
      </rPr>
      <t>團體輔導</t>
    </r>
  </si>
  <si>
    <r>
      <rPr>
        <sz val="12"/>
        <rFont val="標楷體"/>
        <family val="4"/>
        <charset val="136"/>
      </rPr>
      <t>楊寶乾</t>
    </r>
  </si>
  <si>
    <r>
      <rPr>
        <sz val="12"/>
        <rFont val="標楷體"/>
        <family val="4"/>
        <charset val="136"/>
      </rPr>
      <t>中國</t>
    </r>
  </si>
  <si>
    <r>
      <rPr>
        <sz val="12"/>
        <rFont val="標楷體"/>
        <family val="4"/>
        <charset val="136"/>
      </rPr>
      <t>職業輔導論文彙編</t>
    </r>
  </si>
  <si>
    <r>
      <rPr>
        <sz val="12"/>
        <rFont val="標楷體"/>
        <family val="4"/>
        <charset val="136"/>
      </rPr>
      <t>何長珠</t>
    </r>
  </si>
  <si>
    <r>
      <rPr>
        <sz val="12"/>
        <rFont val="標楷體"/>
        <family val="4"/>
        <charset val="136"/>
      </rPr>
      <t>職業輔導的理論與技術</t>
    </r>
  </si>
  <si>
    <r>
      <rPr>
        <sz val="12"/>
        <rFont val="標楷體"/>
        <family val="4"/>
        <charset val="136"/>
      </rPr>
      <t>李義男</t>
    </r>
  </si>
  <si>
    <r>
      <rPr>
        <sz val="12"/>
        <rFont val="標楷體"/>
        <family val="4"/>
        <charset val="136"/>
      </rPr>
      <t>中外</t>
    </r>
  </si>
  <si>
    <r>
      <rPr>
        <sz val="12"/>
        <rFont val="標楷體"/>
        <family val="4"/>
        <charset val="136"/>
      </rPr>
      <t>個案諮商工作的人際關係</t>
    </r>
  </si>
  <si>
    <r>
      <rPr>
        <sz val="12"/>
        <rFont val="標楷體"/>
        <family val="4"/>
        <charset val="136"/>
      </rPr>
      <t>林顯茂</t>
    </r>
  </si>
  <si>
    <r>
      <rPr>
        <sz val="12"/>
        <rFont val="標楷體"/>
        <family val="4"/>
        <charset val="136"/>
      </rPr>
      <t>眾文</t>
    </r>
  </si>
  <si>
    <r>
      <rPr>
        <sz val="12"/>
        <rFont val="標楷體"/>
        <family val="4"/>
        <charset val="136"/>
      </rPr>
      <t>面談技術</t>
    </r>
  </si>
  <si>
    <r>
      <rPr>
        <sz val="12"/>
        <rFont val="標楷體"/>
        <family val="4"/>
        <charset val="136"/>
      </rPr>
      <t>林憲</t>
    </r>
  </si>
  <si>
    <r>
      <rPr>
        <sz val="12"/>
        <rFont val="標楷體"/>
        <family val="4"/>
        <charset val="136"/>
      </rPr>
      <t>水牛</t>
    </r>
  </si>
  <si>
    <r>
      <rPr>
        <sz val="12"/>
        <rFont val="標楷體"/>
        <family val="4"/>
        <charset val="136"/>
      </rPr>
      <t>如何成為諮商員</t>
    </r>
  </si>
  <si>
    <r>
      <rPr>
        <sz val="12"/>
        <rFont val="標楷體"/>
        <family val="4"/>
        <charset val="136"/>
      </rPr>
      <t>有效的諮商員</t>
    </r>
  </si>
  <si>
    <r>
      <rPr>
        <sz val="12"/>
        <rFont val="標楷體"/>
        <family val="4"/>
        <charset val="136"/>
      </rPr>
      <t>諮商理論與技術</t>
    </r>
  </si>
  <si>
    <r>
      <rPr>
        <sz val="12"/>
        <rFont val="標楷體"/>
        <family val="4"/>
        <charset val="136"/>
      </rPr>
      <t>劉焜輝</t>
    </r>
  </si>
  <si>
    <r>
      <rPr>
        <sz val="12"/>
        <rFont val="標楷體"/>
        <family val="4"/>
        <charset val="136"/>
      </rPr>
      <t>諮商理論與技術要義</t>
    </r>
  </si>
  <si>
    <r>
      <rPr>
        <sz val="12"/>
        <rFont val="標楷體"/>
        <family val="4"/>
        <charset val="136"/>
      </rPr>
      <t>陳照明</t>
    </r>
  </si>
  <si>
    <r>
      <rPr>
        <sz val="12"/>
        <rFont val="標楷體"/>
        <family val="4"/>
        <charset val="136"/>
      </rPr>
      <t>諮商的引導技術</t>
    </r>
  </si>
  <si>
    <r>
      <rPr>
        <sz val="12"/>
        <rFont val="標楷體"/>
        <family val="4"/>
        <charset val="136"/>
      </rPr>
      <t>黃正鵠</t>
    </r>
  </si>
  <si>
    <r>
      <rPr>
        <sz val="12"/>
        <rFont val="標楷體"/>
        <family val="4"/>
        <charset val="136"/>
      </rPr>
      <t>復文</t>
    </r>
  </si>
  <si>
    <r>
      <rPr>
        <sz val="12"/>
        <rFont val="標楷體"/>
        <family val="4"/>
        <charset val="136"/>
      </rPr>
      <t>諮商技巧</t>
    </r>
  </si>
  <si>
    <r>
      <rPr>
        <sz val="12"/>
        <rFont val="標楷體"/>
        <family val="4"/>
        <charset val="136"/>
      </rPr>
      <t>郭國禎等</t>
    </r>
    <phoneticPr fontId="3" type="noConversion"/>
  </si>
  <si>
    <r>
      <rPr>
        <sz val="12"/>
        <rFont val="標楷體"/>
        <family val="4"/>
        <charset val="136"/>
      </rPr>
      <t>助人關係</t>
    </r>
    <r>
      <rPr>
        <sz val="12"/>
        <rFont val="Times New Roman"/>
        <family val="1"/>
      </rPr>
      <t>--</t>
    </r>
    <r>
      <rPr>
        <sz val="12"/>
        <rFont val="標楷體"/>
        <family val="4"/>
        <charset val="136"/>
      </rPr>
      <t>助人過程與技術</t>
    </r>
    <phoneticPr fontId="3" type="noConversion"/>
  </si>
  <si>
    <r>
      <rPr>
        <sz val="12"/>
        <rFont val="標楷體"/>
        <family val="4"/>
        <charset val="136"/>
      </rPr>
      <t>陳龍安</t>
    </r>
  </si>
  <si>
    <r>
      <rPr>
        <sz val="12"/>
        <rFont val="標楷體"/>
        <family val="4"/>
        <charset val="136"/>
      </rPr>
      <t>齊隆鯤</t>
    </r>
  </si>
  <si>
    <r>
      <rPr>
        <sz val="12"/>
        <rFont val="標楷體"/>
        <family val="4"/>
        <charset val="136"/>
      </rPr>
      <t>諮商情境練習</t>
    </r>
  </si>
  <si>
    <r>
      <rPr>
        <sz val="12"/>
        <rFont val="標楷體"/>
        <family val="4"/>
        <charset val="136"/>
      </rPr>
      <t>個別指導</t>
    </r>
  </si>
  <si>
    <r>
      <rPr>
        <sz val="12"/>
        <rFont val="標楷體"/>
        <family val="4"/>
        <charset val="136"/>
      </rPr>
      <t>伊文柱</t>
    </r>
  </si>
  <si>
    <r>
      <rPr>
        <sz val="12"/>
        <rFont val="標楷體"/>
        <family val="4"/>
        <charset val="136"/>
      </rPr>
      <t>台灣商務</t>
    </r>
  </si>
  <si>
    <r>
      <rPr>
        <sz val="12"/>
        <rFont val="標楷體"/>
        <family val="4"/>
        <charset val="136"/>
      </rPr>
      <t>教育輔導</t>
    </r>
  </si>
  <si>
    <r>
      <rPr>
        <sz val="12"/>
        <rFont val="標楷體"/>
        <family val="4"/>
        <charset val="136"/>
      </rPr>
      <t>宗亮東等</t>
    </r>
    <phoneticPr fontId="3" type="noConversion"/>
  </si>
  <si>
    <r>
      <rPr>
        <sz val="12"/>
        <rFont val="標楷體"/>
        <family val="4"/>
        <charset val="136"/>
      </rPr>
      <t>正中</t>
    </r>
  </si>
  <si>
    <r>
      <rPr>
        <sz val="12"/>
        <rFont val="標楷體"/>
        <family val="4"/>
        <charset val="136"/>
      </rPr>
      <t>輔導學的理論與應用</t>
    </r>
  </si>
  <si>
    <r>
      <rPr>
        <sz val="12"/>
        <rFont val="標楷體"/>
        <family val="4"/>
        <charset val="136"/>
      </rPr>
      <t>黃德祥</t>
    </r>
  </si>
  <si>
    <r>
      <rPr>
        <sz val="12"/>
        <rFont val="標楷體"/>
        <family val="4"/>
        <charset val="136"/>
      </rPr>
      <t>輔導理論的哲學基礎之研究</t>
    </r>
  </si>
  <si>
    <r>
      <rPr>
        <sz val="12"/>
        <rFont val="標楷體"/>
        <family val="4"/>
        <charset val="136"/>
      </rPr>
      <t>輔導研究</t>
    </r>
  </si>
  <si>
    <r>
      <rPr>
        <sz val="12"/>
        <rFont val="標楷體"/>
        <family val="4"/>
        <charset val="136"/>
      </rPr>
      <t>中國輔導學會</t>
    </r>
  </si>
  <si>
    <r>
      <rPr>
        <sz val="12"/>
        <rFont val="標楷體"/>
        <family val="4"/>
        <charset val="136"/>
      </rPr>
      <t>職業輔導手冊</t>
    </r>
  </si>
  <si>
    <r>
      <rPr>
        <sz val="12"/>
        <rFont val="標楷體"/>
        <family val="4"/>
        <charset val="136"/>
      </rPr>
      <t>義豐文具</t>
    </r>
  </si>
  <si>
    <r>
      <rPr>
        <sz val="12"/>
        <rFont val="標楷體"/>
        <family val="4"/>
        <charset val="136"/>
      </rPr>
      <t>學校輔導工作</t>
    </r>
  </si>
  <si>
    <r>
      <rPr>
        <sz val="12"/>
        <rFont val="標楷體"/>
        <family val="4"/>
        <charset val="136"/>
      </rPr>
      <t>學校輔導工作實務</t>
    </r>
  </si>
  <si>
    <r>
      <rPr>
        <sz val="12"/>
        <rFont val="標楷體"/>
        <family val="4"/>
        <charset val="136"/>
      </rPr>
      <t>邱國和</t>
    </r>
  </si>
  <si>
    <r>
      <rPr>
        <sz val="12"/>
        <rFont val="標楷體"/>
        <family val="4"/>
        <charset val="136"/>
      </rPr>
      <t>如何推展學校輔導工作</t>
    </r>
  </si>
  <si>
    <r>
      <rPr>
        <sz val="12"/>
        <rFont val="標楷體"/>
        <family val="4"/>
        <charset val="136"/>
      </rPr>
      <t>徐政夫</t>
    </r>
  </si>
  <si>
    <r>
      <rPr>
        <sz val="12"/>
        <rFont val="標楷體"/>
        <family val="4"/>
        <charset val="136"/>
      </rPr>
      <t>學校輔導工作的理論與實施</t>
    </r>
  </si>
  <si>
    <r>
      <rPr>
        <sz val="12"/>
        <rFont val="標楷體"/>
        <family val="4"/>
        <charset val="136"/>
      </rPr>
      <t>宋湘玲等</t>
    </r>
    <phoneticPr fontId="3" type="noConversion"/>
  </si>
  <si>
    <r>
      <rPr>
        <sz val="12"/>
        <rFont val="標楷體"/>
        <family val="4"/>
        <charset val="136"/>
      </rPr>
      <t>心中有藍天</t>
    </r>
    <r>
      <rPr>
        <sz val="12"/>
        <rFont val="Times New Roman"/>
        <family val="1"/>
      </rPr>
      <t>--</t>
    </r>
    <r>
      <rPr>
        <sz val="12"/>
        <rFont val="標楷體"/>
        <family val="4"/>
        <charset val="136"/>
      </rPr>
      <t>讓你我的情緒清新</t>
    </r>
    <phoneticPr fontId="8" type="noConversion"/>
  </si>
  <si>
    <r>
      <rPr>
        <sz val="12"/>
        <rFont val="標楷體"/>
        <family val="4"/>
        <charset val="136"/>
      </rPr>
      <t>王淑俐</t>
    </r>
    <phoneticPr fontId="8" type="noConversion"/>
  </si>
  <si>
    <r>
      <rPr>
        <sz val="12"/>
        <rFont val="標楷體"/>
        <family val="4"/>
        <charset val="136"/>
      </rPr>
      <t>師大書苑</t>
    </r>
    <phoneticPr fontId="8" type="noConversion"/>
  </si>
  <si>
    <r>
      <rPr>
        <sz val="12"/>
        <rFont val="標楷體"/>
        <family val="4"/>
        <charset val="136"/>
      </rPr>
      <t>輔導</t>
    </r>
    <phoneticPr fontId="8" type="noConversion"/>
  </si>
  <si>
    <r>
      <rPr>
        <sz val="12"/>
        <rFont val="標楷體"/>
        <family val="4"/>
        <charset val="136"/>
      </rPr>
      <t>英國教育視導制度</t>
    </r>
    <phoneticPr fontId="8" type="noConversion"/>
  </si>
  <si>
    <r>
      <rPr>
        <sz val="12"/>
        <rFont val="標楷體"/>
        <family val="4"/>
        <charset val="136"/>
      </rPr>
      <t>吳培源</t>
    </r>
    <phoneticPr fontId="8" type="noConversion"/>
  </si>
  <si>
    <r>
      <rPr>
        <sz val="12"/>
        <rFont val="標楷體"/>
        <family val="4"/>
        <charset val="136"/>
      </rPr>
      <t>高雄</t>
    </r>
    <phoneticPr fontId="8" type="noConversion"/>
  </si>
  <si>
    <r>
      <rPr>
        <sz val="12"/>
        <rFont val="標楷體"/>
        <family val="4"/>
        <charset val="136"/>
      </rPr>
      <t>夢想的殿堂大學生活完全手冊</t>
    </r>
    <phoneticPr fontId="8" type="noConversion"/>
  </si>
  <si>
    <r>
      <rPr>
        <sz val="12"/>
        <rFont val="標楷體"/>
        <family val="4"/>
        <charset val="136"/>
      </rPr>
      <t>李茂興﹒張明玲譯</t>
    </r>
    <phoneticPr fontId="8" type="noConversion"/>
  </si>
  <si>
    <r>
      <rPr>
        <sz val="12"/>
        <rFont val="標楷體"/>
        <family val="4"/>
        <charset val="136"/>
      </rPr>
      <t>弘智</t>
    </r>
    <phoneticPr fontId="8" type="noConversion"/>
  </si>
  <si>
    <r>
      <rPr>
        <sz val="12"/>
        <rFont val="標楷體"/>
        <family val="4"/>
        <charset val="136"/>
      </rPr>
      <t>生涯</t>
    </r>
    <phoneticPr fontId="8" type="noConversion"/>
  </si>
  <si>
    <r>
      <rPr>
        <sz val="12"/>
        <rFont val="標楷體"/>
        <family val="4"/>
        <charset val="136"/>
      </rPr>
      <t>生涯規劃</t>
    </r>
    <phoneticPr fontId="8" type="noConversion"/>
  </si>
  <si>
    <r>
      <rPr>
        <sz val="12"/>
        <rFont val="標楷體"/>
        <family val="4"/>
        <charset val="136"/>
      </rPr>
      <t>陸啟超</t>
    </r>
    <phoneticPr fontId="8" type="noConversion"/>
  </si>
  <si>
    <r>
      <rPr>
        <sz val="12"/>
        <rFont val="標楷體"/>
        <family val="4"/>
        <charset val="136"/>
      </rPr>
      <t>華文</t>
    </r>
    <phoneticPr fontId="8" type="noConversion"/>
  </si>
  <si>
    <r>
      <rPr>
        <sz val="12"/>
        <rFont val="標楷體"/>
        <family val="4"/>
        <charset val="136"/>
      </rPr>
      <t>親職教育</t>
    </r>
    <phoneticPr fontId="8" type="noConversion"/>
  </si>
  <si>
    <r>
      <rPr>
        <sz val="12"/>
        <rFont val="標楷體"/>
        <family val="4"/>
        <charset val="136"/>
      </rPr>
      <t>黃德祥</t>
    </r>
    <phoneticPr fontId="8" type="noConversion"/>
  </si>
  <si>
    <r>
      <rPr>
        <sz val="12"/>
        <rFont val="標楷體"/>
        <family val="4"/>
        <charset val="136"/>
      </rPr>
      <t>偉華</t>
    </r>
    <phoneticPr fontId="8" type="noConversion"/>
  </si>
  <si>
    <r>
      <rPr>
        <sz val="12"/>
        <rFont val="標楷體"/>
        <family val="4"/>
        <charset val="136"/>
      </rPr>
      <t>親子</t>
    </r>
  </si>
  <si>
    <r>
      <rPr>
        <sz val="12"/>
        <rFont val="標楷體"/>
        <family val="4"/>
        <charset val="136"/>
      </rPr>
      <t>生涯發展與規劃</t>
    </r>
  </si>
  <si>
    <r>
      <rPr>
        <sz val="12"/>
        <rFont val="標楷體"/>
        <family val="4"/>
        <charset val="136"/>
      </rPr>
      <t>張添洲</t>
    </r>
    <phoneticPr fontId="8" type="noConversion"/>
  </si>
  <si>
    <r>
      <rPr>
        <sz val="12"/>
        <rFont val="標楷體"/>
        <family val="4"/>
        <charset val="136"/>
      </rPr>
      <t>五南</t>
    </r>
    <phoneticPr fontId="8" type="noConversion"/>
  </si>
  <si>
    <r>
      <rPr>
        <sz val="12"/>
        <rFont val="標楷體"/>
        <family val="4"/>
        <charset val="136"/>
      </rPr>
      <t>自我與人際溝通</t>
    </r>
    <phoneticPr fontId="8" type="noConversion"/>
  </si>
  <si>
    <r>
      <rPr>
        <sz val="12"/>
        <rFont val="標楷體"/>
        <family val="4"/>
        <charset val="136"/>
      </rPr>
      <t>黃惠惠</t>
    </r>
    <phoneticPr fontId="8" type="noConversion"/>
  </si>
  <si>
    <r>
      <rPr>
        <sz val="12"/>
        <rFont val="標楷體"/>
        <family val="4"/>
        <charset val="136"/>
      </rPr>
      <t>喜樂好心情</t>
    </r>
    <phoneticPr fontId="8" type="noConversion"/>
  </si>
  <si>
    <r>
      <rPr>
        <sz val="12"/>
        <rFont val="標楷體"/>
        <family val="4"/>
        <charset val="136"/>
      </rPr>
      <t>琳達﹒路易斯</t>
    </r>
    <phoneticPr fontId="8" type="noConversion"/>
  </si>
  <si>
    <r>
      <rPr>
        <sz val="12"/>
        <rFont val="標楷體"/>
        <family val="4"/>
        <charset val="136"/>
      </rPr>
      <t>變色的天使</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</si>
  <si>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陳月琴，周延燕</t>
    </r>
    <phoneticPr fontId="8" type="noConversion"/>
  </si>
  <si>
    <r>
      <rPr>
        <sz val="12"/>
        <rFont val="標楷體"/>
        <family val="4"/>
        <charset val="136"/>
      </rPr>
      <t>幼獅</t>
    </r>
    <phoneticPr fontId="8" type="noConversion"/>
  </si>
  <si>
    <r>
      <rPr>
        <sz val="12"/>
        <rFont val="標楷體"/>
        <family val="4"/>
        <charset val="136"/>
      </rPr>
      <t>灰面鷲之歌</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</si>
  <si>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法務部，幼獅編輯部</t>
    </r>
    <phoneticPr fontId="8" type="noConversion"/>
  </si>
  <si>
    <r>
      <rPr>
        <sz val="12"/>
        <rFont val="標楷體"/>
        <family val="4"/>
        <charset val="136"/>
      </rPr>
      <t>Ｙ世代打工祕笈</t>
    </r>
    <phoneticPr fontId="8" type="noConversion"/>
  </si>
  <si>
    <r>
      <rPr>
        <sz val="12"/>
        <rFont val="標楷體"/>
        <family val="4"/>
        <charset val="136"/>
      </rPr>
      <t>阿潼</t>
    </r>
    <phoneticPr fontId="8" type="noConversion"/>
  </si>
  <si>
    <r>
      <rPr>
        <sz val="12"/>
        <rFont val="標楷體"/>
        <family val="4"/>
        <charset val="136"/>
      </rPr>
      <t>少年的十二個大夢</t>
    </r>
    <phoneticPr fontId="8" type="noConversion"/>
  </si>
  <si>
    <r>
      <rPr>
        <sz val="12"/>
        <rFont val="標楷體"/>
        <family val="4"/>
        <charset val="136"/>
      </rPr>
      <t>吳靜吉策劃孫小英編</t>
    </r>
    <phoneticPr fontId="8" type="noConversion"/>
  </si>
  <si>
    <r>
      <rPr>
        <sz val="12"/>
        <rFont val="標楷體"/>
        <family val="4"/>
        <charset val="136"/>
      </rPr>
      <t>ＥＱ命運贏家</t>
    </r>
    <phoneticPr fontId="8" type="noConversion"/>
  </si>
  <si>
    <r>
      <rPr>
        <sz val="12"/>
        <rFont val="標楷體"/>
        <family val="4"/>
        <charset val="136"/>
      </rPr>
      <t>傅佩榮</t>
    </r>
    <phoneticPr fontId="8" type="noConversion"/>
  </si>
  <si>
    <r>
      <rPr>
        <sz val="12"/>
        <rFont val="標楷體"/>
        <family val="4"/>
        <charset val="136"/>
      </rPr>
      <t>放學後衝蝦米？</t>
    </r>
    <phoneticPr fontId="8" type="noConversion"/>
  </si>
  <si>
    <r>
      <rPr>
        <sz val="12"/>
        <rFont val="標楷體"/>
        <family val="4"/>
        <charset val="136"/>
      </rPr>
      <t>湯芝萱等合著</t>
    </r>
    <phoneticPr fontId="8" type="noConversion"/>
  </si>
  <si>
    <r>
      <rPr>
        <sz val="12"/>
        <rFont val="標楷體"/>
        <family val="4"/>
        <charset val="136"/>
      </rPr>
      <t>心靈雞湯（關於少年）</t>
    </r>
    <phoneticPr fontId="8" type="noConversion"/>
  </si>
  <si>
    <r>
      <rPr>
        <sz val="12"/>
        <rFont val="標楷體"/>
        <family val="4"/>
        <charset val="136"/>
      </rPr>
      <t>郭菀玲譯</t>
    </r>
    <phoneticPr fontId="8" type="noConversion"/>
  </si>
  <si>
    <r>
      <rPr>
        <sz val="12"/>
        <rFont val="標楷體"/>
        <family val="4"/>
        <charset val="136"/>
      </rPr>
      <t>晨星</t>
    </r>
    <phoneticPr fontId="8" type="noConversion"/>
  </si>
  <si>
    <r>
      <rPr>
        <sz val="12"/>
        <rFont val="標楷體"/>
        <family val="4"/>
        <charset val="136"/>
      </rPr>
      <t>戰勝國家考試</t>
    </r>
    <phoneticPr fontId="8" type="noConversion"/>
  </si>
  <si>
    <r>
      <rPr>
        <sz val="12"/>
        <rFont val="標楷體"/>
        <family val="4"/>
        <charset val="136"/>
      </rPr>
      <t>廖雪鳳</t>
    </r>
    <phoneticPr fontId="8" type="noConversion"/>
  </si>
  <si>
    <r>
      <rPr>
        <sz val="12"/>
        <rFont val="標楷體"/>
        <family val="4"/>
        <charset val="136"/>
      </rPr>
      <t>千華</t>
    </r>
    <phoneticPr fontId="8" type="noConversion"/>
  </si>
  <si>
    <r>
      <rPr>
        <sz val="12"/>
        <rFont val="標楷體"/>
        <family val="4"/>
        <charset val="136"/>
      </rPr>
      <t>專業證照導航手冊</t>
    </r>
    <phoneticPr fontId="8" type="noConversion"/>
  </si>
  <si>
    <r>
      <rPr>
        <sz val="12"/>
        <rFont val="標楷體"/>
        <family val="4"/>
        <charset val="136"/>
      </rPr>
      <t>教育人員導航手冊</t>
    </r>
    <phoneticPr fontId="8" type="noConversion"/>
  </si>
  <si>
    <r>
      <rPr>
        <sz val="12"/>
        <rFont val="標楷體"/>
        <family val="4"/>
        <charset val="136"/>
      </rPr>
      <t>高普考導航手冊</t>
    </r>
    <phoneticPr fontId="8" type="noConversion"/>
  </si>
  <si>
    <r>
      <rPr>
        <sz val="12"/>
        <rFont val="標楷體"/>
        <family val="4"/>
        <charset val="136"/>
      </rPr>
      <t>特種考試導航手冊</t>
    </r>
    <phoneticPr fontId="8" type="noConversion"/>
  </si>
  <si>
    <r>
      <rPr>
        <sz val="12"/>
        <rFont val="標楷體"/>
        <family val="4"/>
        <charset val="136"/>
      </rPr>
      <t>如何教養負責任的孩子</t>
    </r>
    <phoneticPr fontId="8" type="noConversion"/>
  </si>
  <si>
    <r>
      <rPr>
        <sz val="12"/>
        <rFont val="標楷體"/>
        <family val="4"/>
        <charset val="136"/>
      </rPr>
      <t>杜律博士‧簡宛著</t>
    </r>
    <phoneticPr fontId="8" type="noConversion"/>
  </si>
  <si>
    <r>
      <rPr>
        <sz val="12"/>
        <rFont val="標楷體"/>
        <family val="4"/>
        <charset val="136"/>
      </rPr>
      <t>遠流</t>
    </r>
    <phoneticPr fontId="8" type="noConversion"/>
  </si>
  <si>
    <r>
      <rPr>
        <sz val="12"/>
        <rFont val="標楷體"/>
        <family val="4"/>
        <charset val="136"/>
      </rPr>
      <t>親子</t>
    </r>
    <phoneticPr fontId="8" type="noConversion"/>
  </si>
  <si>
    <r>
      <rPr>
        <sz val="12"/>
        <rFont val="標楷體"/>
        <family val="4"/>
        <charset val="136"/>
      </rPr>
      <t>生命有愛‧拒絕犯罪</t>
    </r>
    <phoneticPr fontId="8" type="noConversion"/>
  </si>
  <si>
    <r>
      <rPr>
        <sz val="12"/>
        <rFont val="標楷體"/>
        <family val="4"/>
        <charset val="136"/>
      </rPr>
      <t>中華民國佛教青年會</t>
    </r>
    <phoneticPr fontId="8" type="noConversion"/>
  </si>
  <si>
    <r>
      <rPr>
        <sz val="12"/>
        <rFont val="標楷體"/>
        <family val="4"/>
        <charset val="136"/>
      </rPr>
      <t>中華民國佛教
青年會</t>
    </r>
    <phoneticPr fontId="8" type="noConversion"/>
  </si>
  <si>
    <r>
      <rPr>
        <sz val="12"/>
        <rFont val="標楷體"/>
        <family val="4"/>
        <charset val="136"/>
      </rPr>
      <t>國家考試應考須知</t>
    </r>
    <phoneticPr fontId="8" type="noConversion"/>
  </si>
  <si>
    <r>
      <rPr>
        <sz val="12"/>
        <rFont val="標楷體"/>
        <family val="4"/>
        <charset val="136"/>
      </rPr>
      <t>大學社</t>
    </r>
    <phoneticPr fontId="8" type="noConversion"/>
  </si>
  <si>
    <r>
      <rPr>
        <sz val="12"/>
        <rFont val="標楷體"/>
        <family val="4"/>
        <charset val="136"/>
      </rPr>
      <t>公務人員職系說明書</t>
    </r>
    <phoneticPr fontId="8" type="noConversion"/>
  </si>
  <si>
    <r>
      <rPr>
        <sz val="12"/>
        <rFont val="標楷體"/>
        <family val="4"/>
        <charset val="136"/>
      </rPr>
      <t>考選法規彙編</t>
    </r>
    <phoneticPr fontId="8" type="noConversion"/>
  </si>
  <si>
    <r>
      <rPr>
        <sz val="12"/>
        <rFont val="標楷體"/>
        <family val="4"/>
        <charset val="136"/>
      </rPr>
      <t>分試制度高普考應考須知</t>
    </r>
    <phoneticPr fontId="8" type="noConversion"/>
  </si>
  <si>
    <r>
      <rPr>
        <sz val="12"/>
        <rFont val="標楷體"/>
        <family val="4"/>
        <charset val="136"/>
      </rPr>
      <t>基層特考應考須知</t>
    </r>
    <phoneticPr fontId="8" type="noConversion"/>
  </si>
  <si>
    <r>
      <rPr>
        <sz val="12"/>
        <rFont val="標楷體"/>
        <family val="4"/>
        <charset val="136"/>
      </rPr>
      <t>基層行政人員應考須知</t>
    </r>
    <phoneticPr fontId="8" type="noConversion"/>
  </si>
  <si>
    <r>
      <rPr>
        <sz val="12"/>
        <rFont val="標楷體"/>
        <family val="4"/>
        <charset val="136"/>
      </rPr>
      <t>基層財稅人員應考須知</t>
    </r>
    <phoneticPr fontId="8" type="noConversion"/>
  </si>
  <si>
    <r>
      <rPr>
        <sz val="12"/>
        <rFont val="標楷體"/>
        <family val="4"/>
        <charset val="136"/>
      </rPr>
      <t>基層民政人員應考須知</t>
    </r>
    <phoneticPr fontId="8" type="noConversion"/>
  </si>
  <si>
    <r>
      <rPr>
        <sz val="12"/>
        <rFont val="標楷體"/>
        <family val="4"/>
        <charset val="136"/>
      </rPr>
      <t>調查局人員應考須知</t>
    </r>
    <phoneticPr fontId="8" type="noConversion"/>
  </si>
  <si>
    <r>
      <rPr>
        <sz val="12"/>
        <rFont val="標楷體"/>
        <family val="4"/>
        <charset val="136"/>
      </rPr>
      <t>警察特考應考須知</t>
    </r>
    <phoneticPr fontId="8" type="noConversion"/>
  </si>
  <si>
    <r>
      <rPr>
        <sz val="12"/>
        <rFont val="標楷體"/>
        <family val="4"/>
        <charset val="136"/>
      </rPr>
      <t>退除役特考應考須知</t>
    </r>
    <phoneticPr fontId="8" type="noConversion"/>
  </si>
  <si>
    <r>
      <rPr>
        <sz val="12"/>
        <rFont val="標楷體"/>
        <family val="4"/>
        <charset val="136"/>
      </rPr>
      <t>原住民特考應考須知</t>
    </r>
    <phoneticPr fontId="8" type="noConversion"/>
  </si>
  <si>
    <r>
      <rPr>
        <sz val="12"/>
        <rFont val="標楷體"/>
        <family val="4"/>
        <charset val="136"/>
      </rPr>
      <t>殘障特考應考須知</t>
    </r>
    <phoneticPr fontId="8" type="noConversion"/>
  </si>
  <si>
    <r>
      <rPr>
        <sz val="12"/>
        <rFont val="標楷體"/>
        <family val="4"/>
        <charset val="136"/>
      </rPr>
      <t>初等考試應考須知</t>
    </r>
    <phoneticPr fontId="8" type="noConversion"/>
  </si>
  <si>
    <r>
      <rPr>
        <sz val="12"/>
        <rFont val="標楷體"/>
        <family val="4"/>
        <charset val="136"/>
      </rPr>
      <t>郵政人員考試應考須知</t>
    </r>
    <phoneticPr fontId="8" type="noConversion"/>
  </si>
  <si>
    <r>
      <rPr>
        <sz val="12"/>
        <rFont val="標楷體"/>
        <family val="4"/>
        <charset val="136"/>
      </rPr>
      <t>鐵路特考應考須知</t>
    </r>
    <phoneticPr fontId="8" type="noConversion"/>
  </si>
  <si>
    <r>
      <rPr>
        <sz val="12"/>
        <rFont val="標楷體"/>
        <family val="4"/>
        <charset val="136"/>
      </rPr>
      <t>公路特考應考須知</t>
    </r>
    <phoneticPr fontId="8" type="noConversion"/>
  </si>
  <si>
    <r>
      <rPr>
        <sz val="12"/>
        <rFont val="標楷體"/>
        <family val="4"/>
        <charset val="136"/>
      </rPr>
      <t>土地代書應考須知</t>
    </r>
    <phoneticPr fontId="8" type="noConversion"/>
  </si>
  <si>
    <r>
      <rPr>
        <sz val="12"/>
        <rFont val="標楷體"/>
        <family val="4"/>
        <charset val="136"/>
      </rPr>
      <t>消防設備人員應考須知</t>
    </r>
    <phoneticPr fontId="8" type="noConversion"/>
  </si>
  <si>
    <r>
      <rPr>
        <sz val="12"/>
        <rFont val="標楷體"/>
        <family val="4"/>
        <charset val="136"/>
      </rPr>
      <t>金融雇員應考須知</t>
    </r>
    <phoneticPr fontId="8" type="noConversion"/>
  </si>
  <si>
    <r>
      <rPr>
        <sz val="12"/>
        <rFont val="標楷體"/>
        <family val="4"/>
        <charset val="136"/>
      </rPr>
      <t>農會人員考試應考須知</t>
    </r>
    <phoneticPr fontId="8" type="noConversion"/>
  </si>
  <si>
    <r>
      <rPr>
        <sz val="12"/>
        <rFont val="標楷體"/>
        <family val="4"/>
        <charset val="136"/>
      </rPr>
      <t>銀行人員考試應考須知</t>
    </r>
    <phoneticPr fontId="8" type="noConversion"/>
  </si>
  <si>
    <r>
      <rPr>
        <sz val="12"/>
        <rFont val="標楷體"/>
        <family val="4"/>
        <charset val="136"/>
      </rPr>
      <t>空中大學入學須知</t>
    </r>
    <phoneticPr fontId="8" type="noConversion"/>
  </si>
  <si>
    <r>
      <rPr>
        <sz val="12"/>
        <rFont val="標楷體"/>
        <family val="4"/>
        <charset val="136"/>
      </rPr>
      <t>四技二專</t>
    </r>
    <r>
      <rPr>
        <sz val="12"/>
        <rFont val="Times New Roman"/>
        <family val="1"/>
      </rPr>
      <t>(</t>
    </r>
    <r>
      <rPr>
        <sz val="12"/>
        <rFont val="標楷體"/>
        <family val="4"/>
        <charset val="136"/>
      </rPr>
      <t>日</t>
    </r>
    <r>
      <rPr>
        <sz val="12"/>
        <rFont val="Times New Roman"/>
        <family val="1"/>
      </rPr>
      <t>)</t>
    </r>
    <r>
      <rPr>
        <sz val="12"/>
        <rFont val="標楷體"/>
        <family val="4"/>
        <charset val="136"/>
      </rPr>
      <t>應考須知</t>
    </r>
    <phoneticPr fontId="8" type="noConversion"/>
  </si>
  <si>
    <r>
      <rPr>
        <sz val="12"/>
        <rFont val="標楷體"/>
        <family val="4"/>
        <charset val="136"/>
      </rPr>
      <t>四技二專</t>
    </r>
    <r>
      <rPr>
        <sz val="12"/>
        <rFont val="Times New Roman"/>
        <family val="1"/>
      </rPr>
      <t>(</t>
    </r>
    <r>
      <rPr>
        <sz val="12"/>
        <rFont val="標楷體"/>
        <family val="4"/>
        <charset val="136"/>
      </rPr>
      <t>夜</t>
    </r>
    <r>
      <rPr>
        <sz val="12"/>
        <rFont val="Times New Roman"/>
        <family val="1"/>
      </rPr>
      <t>)</t>
    </r>
    <r>
      <rPr>
        <sz val="12"/>
        <rFont val="標楷體"/>
        <family val="4"/>
        <charset val="136"/>
      </rPr>
      <t>應考須知</t>
    </r>
    <phoneticPr fontId="8" type="noConversion"/>
  </si>
  <si>
    <r>
      <rPr>
        <sz val="12"/>
        <rFont val="標楷體"/>
        <family val="4"/>
        <charset val="136"/>
      </rPr>
      <t>中央警察大學應考須知</t>
    </r>
    <phoneticPr fontId="8" type="noConversion"/>
  </si>
  <si>
    <r>
      <rPr>
        <sz val="12"/>
        <rFont val="標楷體"/>
        <family val="4"/>
        <charset val="136"/>
      </rPr>
      <t>警察專科學校應考須知</t>
    </r>
    <phoneticPr fontId="8" type="noConversion"/>
  </si>
  <si>
    <r>
      <rPr>
        <sz val="12"/>
        <rFont val="標楷體"/>
        <family val="4"/>
        <charset val="136"/>
      </rPr>
      <t>軍校聯招應考須知</t>
    </r>
    <phoneticPr fontId="8" type="noConversion"/>
  </si>
  <si>
    <r>
      <rPr>
        <sz val="12"/>
        <rFont val="標楷體"/>
        <family val="4"/>
        <charset val="136"/>
      </rPr>
      <t>領袖的成長</t>
    </r>
    <r>
      <rPr>
        <sz val="12"/>
        <rFont val="Times New Roman"/>
        <family val="1"/>
      </rPr>
      <t xml:space="preserve">  </t>
    </r>
    <r>
      <rPr>
        <sz val="12"/>
        <rFont val="標楷體"/>
        <family val="4"/>
        <charset val="136"/>
      </rPr>
      <t>小領袖養成計畫</t>
    </r>
    <r>
      <rPr>
        <sz val="12"/>
        <rFont val="Times New Roman"/>
        <family val="1"/>
      </rPr>
      <t xml:space="preserve"> </t>
    </r>
    <phoneticPr fontId="8" type="noConversion"/>
  </si>
  <si>
    <r>
      <rPr>
        <sz val="12"/>
        <rFont val="標楷體"/>
        <family val="4"/>
        <charset val="136"/>
      </rPr>
      <t>陳衛平</t>
    </r>
    <phoneticPr fontId="8" type="noConversion"/>
  </si>
  <si>
    <r>
      <rPr>
        <sz val="12"/>
        <rFont val="標楷體"/>
        <family val="4"/>
        <charset val="136"/>
      </rPr>
      <t>天衛</t>
    </r>
    <phoneticPr fontId="8" type="noConversion"/>
  </si>
  <si>
    <r>
      <rPr>
        <sz val="12"/>
        <rFont val="標楷體"/>
        <family val="4"/>
        <charset val="136"/>
      </rPr>
      <t>贈</t>
    </r>
    <phoneticPr fontId="3" type="noConversion"/>
  </si>
  <si>
    <r>
      <rPr>
        <sz val="12"/>
        <rFont val="標楷體"/>
        <family val="4"/>
        <charset val="136"/>
      </rPr>
      <t>尊重生命─嚴道感言集</t>
    </r>
    <r>
      <rPr>
        <sz val="12"/>
        <rFont val="Times New Roman"/>
        <family val="1"/>
      </rPr>
      <t xml:space="preserve">    </t>
    </r>
    <phoneticPr fontId="8" type="noConversion"/>
  </si>
  <si>
    <r>
      <rPr>
        <sz val="12"/>
        <rFont val="標楷體"/>
        <family val="4"/>
        <charset val="136"/>
      </rPr>
      <t>嚴道</t>
    </r>
    <phoneticPr fontId="8" type="noConversion"/>
  </si>
  <si>
    <r>
      <rPr>
        <sz val="12"/>
        <rFont val="標楷體"/>
        <family val="4"/>
        <charset val="136"/>
      </rPr>
      <t>董氏基金會</t>
    </r>
    <phoneticPr fontId="8" type="noConversion"/>
  </si>
  <si>
    <r>
      <rPr>
        <sz val="12"/>
        <rFont val="標楷體"/>
        <family val="4"/>
        <charset val="136"/>
      </rPr>
      <t>生命</t>
    </r>
    <phoneticPr fontId="8" type="noConversion"/>
  </si>
  <si>
    <r>
      <rPr>
        <sz val="12"/>
        <rFont val="標楷體"/>
        <family val="4"/>
        <charset val="136"/>
      </rPr>
      <t>感情、婚姻、家庭</t>
    </r>
    <phoneticPr fontId="8" type="noConversion"/>
  </si>
  <si>
    <r>
      <rPr>
        <sz val="12"/>
        <rFont val="標楷體"/>
        <family val="4"/>
        <charset val="136"/>
      </rPr>
      <t>張春興</t>
    </r>
    <phoneticPr fontId="8" type="noConversion"/>
  </si>
  <si>
    <r>
      <rPr>
        <sz val="12"/>
        <rFont val="標楷體"/>
        <family val="4"/>
        <charset val="136"/>
      </rPr>
      <t>桂冠</t>
    </r>
    <phoneticPr fontId="8" type="noConversion"/>
  </si>
  <si>
    <r>
      <rPr>
        <sz val="12"/>
        <rFont val="標楷體"/>
        <family val="4"/>
        <charset val="136"/>
      </rPr>
      <t>年輕人的感情世界</t>
    </r>
    <phoneticPr fontId="8" type="noConversion"/>
  </si>
  <si>
    <r>
      <rPr>
        <sz val="12"/>
        <rFont val="標楷體"/>
        <family val="4"/>
        <charset val="136"/>
      </rPr>
      <t>青少年的ＳＥＸ疑惑Ｑ＆Ａ</t>
    </r>
    <phoneticPr fontId="8" type="noConversion"/>
  </si>
  <si>
    <r>
      <rPr>
        <sz val="12"/>
        <rFont val="標楷體"/>
        <family val="4"/>
        <charset val="136"/>
      </rPr>
      <t>陳綠蓉、襲淑薰</t>
    </r>
    <phoneticPr fontId="8" type="noConversion"/>
  </si>
  <si>
    <r>
      <rPr>
        <sz val="12"/>
        <rFont val="標楷體"/>
        <family val="4"/>
        <charset val="136"/>
      </rPr>
      <t>兩性教育</t>
    </r>
    <phoneticPr fontId="8" type="noConversion"/>
  </si>
  <si>
    <r>
      <rPr>
        <sz val="12"/>
        <rFont val="標楷體"/>
        <family val="4"/>
        <charset val="136"/>
      </rPr>
      <t>黃進南</t>
    </r>
    <phoneticPr fontId="8" type="noConversion"/>
  </si>
  <si>
    <r>
      <rPr>
        <sz val="12"/>
        <rFont val="標楷體"/>
        <family val="4"/>
        <charset val="136"/>
      </rPr>
      <t>復文</t>
    </r>
    <phoneticPr fontId="8" type="noConversion"/>
  </si>
  <si>
    <r>
      <rPr>
        <sz val="12"/>
        <rFont val="標楷體"/>
        <family val="4"/>
        <charset val="136"/>
      </rPr>
      <t>性別</t>
    </r>
    <phoneticPr fontId="8" type="noConversion"/>
  </si>
  <si>
    <r>
      <rPr>
        <sz val="12"/>
        <rFont val="標楷體"/>
        <family val="4"/>
        <charset val="136"/>
      </rPr>
      <t>做個快樂的現代人</t>
    </r>
    <phoneticPr fontId="8" type="noConversion"/>
  </si>
  <si>
    <r>
      <rPr>
        <sz val="12"/>
        <rFont val="標楷體"/>
        <family val="4"/>
        <charset val="136"/>
      </rPr>
      <t>陳皎眉</t>
    </r>
    <phoneticPr fontId="8" type="noConversion"/>
  </si>
  <si>
    <r>
      <rPr>
        <sz val="12"/>
        <rFont val="標楷體"/>
        <family val="4"/>
        <charset val="136"/>
      </rPr>
      <t>終生之生涯輔導與諮商（上）</t>
    </r>
    <phoneticPr fontId="8" type="noConversion"/>
  </si>
  <si>
    <r>
      <rPr>
        <sz val="12"/>
        <rFont val="標楷體"/>
        <family val="4"/>
        <charset val="136"/>
      </rPr>
      <t>國立編譯館</t>
    </r>
    <phoneticPr fontId="8" type="noConversion"/>
  </si>
  <si>
    <r>
      <rPr>
        <sz val="12"/>
        <rFont val="標楷體"/>
        <family val="4"/>
        <charset val="136"/>
      </rPr>
      <t>終生之生涯輔導與諮商（下）</t>
    </r>
    <phoneticPr fontId="8" type="noConversion"/>
  </si>
  <si>
    <r>
      <rPr>
        <sz val="12"/>
        <rFont val="標楷體"/>
        <family val="4"/>
        <charset val="136"/>
      </rPr>
      <t>自我肯定訓練團體手冊</t>
    </r>
    <phoneticPr fontId="8" type="noConversion"/>
  </si>
  <si>
    <r>
      <rPr>
        <sz val="12"/>
        <rFont val="標楷體"/>
        <family val="4"/>
        <charset val="136"/>
      </rPr>
      <t>洪志美</t>
    </r>
    <phoneticPr fontId="8" type="noConversion"/>
  </si>
  <si>
    <r>
      <rPr>
        <sz val="12"/>
        <rFont val="標楷體"/>
        <family val="4"/>
        <charset val="136"/>
      </rPr>
      <t>‧家庭心</t>
    </r>
  </si>
  <si>
    <r>
      <rPr>
        <sz val="12"/>
        <rFont val="標楷體"/>
        <family val="4"/>
        <charset val="136"/>
      </rPr>
      <t>行天宮文教基金會</t>
    </r>
    <phoneticPr fontId="8" type="noConversion"/>
  </si>
  <si>
    <r>
      <rPr>
        <sz val="12"/>
        <rFont val="標楷體"/>
        <family val="4"/>
        <charset val="136"/>
      </rPr>
      <t>行天宮
文教基金會</t>
    </r>
    <phoneticPr fontId="8" type="noConversion"/>
  </si>
  <si>
    <r>
      <rPr>
        <sz val="12"/>
        <rFont val="標楷體"/>
        <family val="4"/>
        <charset val="136"/>
      </rPr>
      <t>種子手記</t>
    </r>
    <phoneticPr fontId="8" type="noConversion"/>
  </si>
  <si>
    <r>
      <rPr>
        <sz val="12"/>
        <rFont val="標楷體"/>
        <family val="4"/>
        <charset val="136"/>
      </rPr>
      <t>李雅卿著</t>
    </r>
    <phoneticPr fontId="8" type="noConversion"/>
  </si>
  <si>
    <r>
      <rPr>
        <sz val="12"/>
        <rFont val="標楷體"/>
        <family val="4"/>
        <charset val="136"/>
      </rPr>
      <t>讓高牆倒下吧</t>
    </r>
    <phoneticPr fontId="8" type="noConversion"/>
  </si>
  <si>
    <r>
      <rPr>
        <sz val="12"/>
        <rFont val="標楷體"/>
        <family val="4"/>
        <charset val="136"/>
      </rPr>
      <t>李家同著</t>
    </r>
    <phoneticPr fontId="8" type="noConversion"/>
  </si>
  <si>
    <r>
      <rPr>
        <sz val="12"/>
        <rFont val="標楷體"/>
        <family val="4"/>
        <charset val="136"/>
      </rPr>
      <t>聯經</t>
    </r>
    <phoneticPr fontId="8" type="noConversion"/>
  </si>
  <si>
    <r>
      <rPr>
        <sz val="12"/>
        <rFont val="標楷體"/>
        <family val="4"/>
        <charset val="136"/>
      </rPr>
      <t>玉米田裡的先知</t>
    </r>
    <phoneticPr fontId="8" type="noConversion"/>
  </si>
  <si>
    <r>
      <rPr>
        <sz val="12"/>
        <rFont val="標楷體"/>
        <family val="4"/>
        <charset val="136"/>
      </rPr>
      <t>凱勒著唐嘉慧譯</t>
    </r>
    <phoneticPr fontId="8" type="noConversion"/>
  </si>
  <si>
    <r>
      <rPr>
        <sz val="12"/>
        <rFont val="標楷體"/>
        <family val="4"/>
        <charset val="136"/>
      </rPr>
      <t>天下</t>
    </r>
    <phoneticPr fontId="8" type="noConversion"/>
  </si>
  <si>
    <r>
      <rPr>
        <sz val="12"/>
        <rFont val="標楷體"/>
        <family val="4"/>
        <charset val="136"/>
      </rPr>
      <t>曠野的聲音</t>
    </r>
    <phoneticPr fontId="8" type="noConversion"/>
  </si>
  <si>
    <r>
      <t>Marlo Morgan</t>
    </r>
    <r>
      <rPr>
        <sz val="12"/>
        <rFont val="標楷體"/>
        <family val="4"/>
        <charset val="136"/>
      </rPr>
      <t>著李永平譯</t>
    </r>
    <phoneticPr fontId="8" type="noConversion"/>
  </si>
  <si>
    <r>
      <rPr>
        <sz val="12"/>
        <rFont val="標楷體"/>
        <family val="4"/>
        <charset val="136"/>
      </rPr>
      <t>智庫</t>
    </r>
    <phoneticPr fontId="8" type="noConversion"/>
  </si>
  <si>
    <r>
      <rPr>
        <sz val="12"/>
        <rFont val="標楷體"/>
        <family val="4"/>
        <charset val="136"/>
      </rPr>
      <t>如何跟孩子有效的溝通</t>
    </r>
    <phoneticPr fontId="8" type="noConversion"/>
  </si>
  <si>
    <r>
      <rPr>
        <sz val="12"/>
        <rFont val="標楷體"/>
        <family val="4"/>
        <charset val="136"/>
      </rPr>
      <t>安戴爾‧法柏</t>
    </r>
    <r>
      <rPr>
        <sz val="12"/>
        <rFont val="Times New Roman"/>
        <family val="1"/>
      </rPr>
      <t xml:space="preserve"> </t>
    </r>
    <r>
      <rPr>
        <sz val="12"/>
        <rFont val="標楷體"/>
        <family val="4"/>
        <charset val="136"/>
      </rPr>
      <t>艾蓮等著</t>
    </r>
    <phoneticPr fontId="8" type="noConversion"/>
  </si>
  <si>
    <r>
      <rPr>
        <sz val="12"/>
        <rFont val="標楷體"/>
        <family val="4"/>
        <charset val="136"/>
      </rPr>
      <t>世茂</t>
    </r>
    <phoneticPr fontId="8" type="noConversion"/>
  </si>
  <si>
    <r>
      <rPr>
        <sz val="12"/>
        <rFont val="標楷體"/>
        <family val="4"/>
        <charset val="136"/>
      </rPr>
      <t>ＴＥＴ教師有效訓練</t>
    </r>
    <phoneticPr fontId="8" type="noConversion"/>
  </si>
  <si>
    <r>
      <rPr>
        <sz val="12"/>
        <rFont val="標楷體"/>
        <family val="4"/>
        <charset val="136"/>
      </rPr>
      <t xml:space="preserve">湯馬斯‧高登著
</t>
    </r>
    <r>
      <rPr>
        <sz val="12"/>
        <rFont val="Times New Roman"/>
        <family val="1"/>
      </rPr>
      <t xml:space="preserve"> </t>
    </r>
    <r>
      <rPr>
        <sz val="12"/>
        <rFont val="標楷體"/>
        <family val="4"/>
        <charset val="136"/>
      </rPr>
      <t>歐申談譯</t>
    </r>
    <phoneticPr fontId="8" type="noConversion"/>
  </si>
  <si>
    <r>
      <rPr>
        <sz val="12"/>
        <rFont val="標楷體"/>
        <family val="4"/>
        <charset val="136"/>
      </rPr>
      <t>新雨</t>
    </r>
    <phoneticPr fontId="8" type="noConversion"/>
  </si>
  <si>
    <r>
      <rPr>
        <sz val="12"/>
        <rFont val="標楷體"/>
        <family val="4"/>
        <charset val="136"/>
      </rPr>
      <t>經營多元智慧</t>
    </r>
    <phoneticPr fontId="8" type="noConversion"/>
  </si>
  <si>
    <r>
      <t>Thomas Armstrong</t>
    </r>
    <r>
      <rPr>
        <sz val="12"/>
        <rFont val="標楷體"/>
        <family val="4"/>
        <charset val="136"/>
      </rPr>
      <t>著
李平譯</t>
    </r>
    <phoneticPr fontId="8" type="noConversion"/>
  </si>
  <si>
    <r>
      <rPr>
        <sz val="12"/>
        <rFont val="標楷體"/>
        <family val="4"/>
        <charset val="136"/>
      </rPr>
      <t>成功企業家點子庫兵不厭詐─馳騁商場的點子庫</t>
    </r>
    <phoneticPr fontId="8" type="noConversion"/>
  </si>
  <si>
    <r>
      <rPr>
        <sz val="12"/>
        <rFont val="標楷體"/>
        <family val="4"/>
        <charset val="136"/>
      </rPr>
      <t>王華彬等著</t>
    </r>
    <phoneticPr fontId="8" type="noConversion"/>
  </si>
  <si>
    <r>
      <rPr>
        <sz val="12"/>
        <rFont val="標楷體"/>
        <family val="4"/>
        <charset val="136"/>
      </rPr>
      <t>薪傳</t>
    </r>
    <phoneticPr fontId="8" type="noConversion"/>
  </si>
  <si>
    <r>
      <rPr>
        <sz val="12"/>
        <rFont val="標楷體"/>
        <family val="4"/>
        <charset val="136"/>
      </rPr>
      <t>成功企業家點子庫開天闢地─創業起步的點子庫</t>
    </r>
    <phoneticPr fontId="8" type="noConversion"/>
  </si>
  <si>
    <r>
      <rPr>
        <sz val="12"/>
        <rFont val="標楷體"/>
        <family val="4"/>
        <charset val="136"/>
      </rPr>
      <t>成功企業家點子庫洞悉人心─攻心為上的點子庫</t>
    </r>
    <phoneticPr fontId="8" type="noConversion"/>
  </si>
  <si>
    <r>
      <rPr>
        <sz val="12"/>
        <rFont val="標楷體"/>
        <family val="4"/>
        <charset val="136"/>
      </rPr>
      <t>成功企業家點子庫絕處逢生─化險為夷的點子庫</t>
    </r>
    <phoneticPr fontId="8" type="noConversion"/>
  </si>
  <si>
    <r>
      <rPr>
        <sz val="12"/>
        <rFont val="標楷體"/>
        <family val="4"/>
        <charset val="136"/>
      </rPr>
      <t>成功企業家點子庫出類拔萃─領先群倫的點子庫</t>
    </r>
    <phoneticPr fontId="8" type="noConversion"/>
  </si>
  <si>
    <r>
      <rPr>
        <sz val="12"/>
        <rFont val="標楷體"/>
        <family val="4"/>
        <charset val="136"/>
      </rPr>
      <t>成功企業家點子庫因材施教─人盡其才的點子庫</t>
    </r>
    <phoneticPr fontId="8" type="noConversion"/>
  </si>
  <si>
    <r>
      <rPr>
        <sz val="12"/>
        <rFont val="標楷體"/>
        <family val="4"/>
        <charset val="136"/>
      </rPr>
      <t>成功企業家點子庫巧舌如簧─談判交際的點子庫</t>
    </r>
    <phoneticPr fontId="8" type="noConversion"/>
  </si>
  <si>
    <r>
      <rPr>
        <sz val="12"/>
        <rFont val="標楷體"/>
        <family val="4"/>
        <charset val="136"/>
      </rPr>
      <t>成功企業家點子庫點石成金─創造奇蹟的點子庫</t>
    </r>
    <phoneticPr fontId="8" type="noConversion"/>
  </si>
  <si>
    <r>
      <rPr>
        <sz val="12"/>
        <rFont val="標楷體"/>
        <family val="4"/>
        <charset val="136"/>
      </rPr>
      <t>成功企業家點子庫門庭若市─創造財富的點子庫</t>
    </r>
    <phoneticPr fontId="8" type="noConversion"/>
  </si>
  <si>
    <r>
      <rPr>
        <sz val="12"/>
        <rFont val="標楷體"/>
        <family val="4"/>
        <charset val="136"/>
      </rPr>
      <t>成功企業家點子庫遠近馳名─廣告宣傳的點子庫</t>
    </r>
    <phoneticPr fontId="8" type="noConversion"/>
  </si>
  <si>
    <r>
      <rPr>
        <sz val="12"/>
        <rFont val="標楷體"/>
        <family val="4"/>
        <charset val="136"/>
      </rPr>
      <t>生命教育赴美研習報告</t>
    </r>
    <phoneticPr fontId="8" type="noConversion"/>
  </si>
  <si>
    <r>
      <rPr>
        <sz val="12"/>
        <rFont val="標楷體"/>
        <family val="4"/>
        <charset val="136"/>
      </rPr>
      <t>台灣省政府</t>
    </r>
    <phoneticPr fontId="8" type="noConversion"/>
  </si>
  <si>
    <r>
      <rPr>
        <sz val="12"/>
        <rFont val="標楷體"/>
        <family val="4"/>
        <charset val="136"/>
      </rPr>
      <t>人活在關係中</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</si>
  <si>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曉明女中倫理研究會</t>
    </r>
    <phoneticPr fontId="8" type="noConversion"/>
  </si>
  <si>
    <r>
      <rPr>
        <sz val="12"/>
        <rFont val="標楷體"/>
        <family val="4"/>
        <charset val="136"/>
      </rPr>
      <t>台灣省政府教育廳</t>
    </r>
    <phoneticPr fontId="8" type="noConversion"/>
  </si>
  <si>
    <r>
      <rPr>
        <sz val="12"/>
        <rFont val="標楷體"/>
        <family val="4"/>
        <charset val="136"/>
      </rPr>
      <t>良心的培養</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</si>
  <si>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真我與假我</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</si>
  <si>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社會關懷與社會正義</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</si>
  <si>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生死尊嚴</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</si>
  <si>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全球倫理與宗教</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</si>
  <si>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思考是智慧的開端</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</si>
  <si>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敬業樂業</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</si>
  <si>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生於憂患</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</si>
  <si>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應變與生存</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</si>
  <si>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信仰、宗教與人生</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</si>
  <si>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珍重生命</t>
    </r>
    <phoneticPr fontId="8" type="noConversion"/>
  </si>
  <si>
    <r>
      <rPr>
        <sz val="12"/>
        <rFont val="標楷體"/>
        <family val="4"/>
        <charset val="136"/>
      </rPr>
      <t>何懷宏等</t>
    </r>
    <phoneticPr fontId="8" type="noConversion"/>
  </si>
  <si>
    <r>
      <rPr>
        <sz val="12"/>
        <rFont val="標楷體"/>
        <family val="4"/>
        <charset val="136"/>
      </rPr>
      <t>書林</t>
    </r>
    <phoneticPr fontId="8" type="noConversion"/>
  </si>
  <si>
    <r>
      <rPr>
        <sz val="12"/>
        <rFont val="標楷體"/>
        <family val="4"/>
        <charset val="136"/>
      </rPr>
      <t>人生傳奇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</si>
  <si>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曉明女中
倫理研究會</t>
    </r>
    <phoneticPr fontId="8" type="noConversion"/>
  </si>
  <si>
    <r>
      <rPr>
        <sz val="12"/>
        <rFont val="標楷體"/>
        <family val="4"/>
        <charset val="136"/>
      </rPr>
      <t>生命傳奇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</si>
  <si>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成長</t>
    </r>
    <r>
      <rPr>
        <sz val="12"/>
        <rFont val="Times New Roman"/>
        <family val="1"/>
      </rPr>
      <t>-</t>
    </r>
    <r>
      <rPr>
        <sz val="12"/>
        <rFont val="標楷體"/>
        <family val="4"/>
        <charset val="136"/>
      </rPr>
      <t>曉明人的成人禮</t>
    </r>
    <r>
      <rPr>
        <sz val="12"/>
        <rFont val="Times New Roman"/>
        <family val="1"/>
      </rPr>
      <t>--</t>
    </r>
    <r>
      <rPr>
        <sz val="12"/>
        <rFont val="標楷體"/>
        <family val="4"/>
        <charset val="136"/>
      </rPr>
      <t>生命教育體驗活動</t>
    </r>
    <phoneticPr fontId="8" type="noConversion"/>
  </si>
  <si>
    <r>
      <rPr>
        <sz val="12"/>
        <rFont val="標楷體"/>
        <family val="4"/>
        <charset val="136"/>
      </rPr>
      <t>美德書</t>
    </r>
    <phoneticPr fontId="8" type="noConversion"/>
  </si>
  <si>
    <r>
      <t>William j.bennett</t>
    </r>
    <r>
      <rPr>
        <sz val="12"/>
        <rFont val="標楷體"/>
        <family val="4"/>
        <charset val="136"/>
      </rPr>
      <t>著</t>
    </r>
    <r>
      <rPr>
        <sz val="12"/>
        <rFont val="Times New Roman"/>
        <family val="1"/>
      </rPr>
      <t xml:space="preserve"> 
</t>
    </r>
    <r>
      <rPr>
        <sz val="12"/>
        <rFont val="標楷體"/>
        <family val="4"/>
        <charset val="136"/>
      </rPr>
      <t>吳美真譯</t>
    </r>
    <phoneticPr fontId="8" type="noConversion"/>
  </si>
  <si>
    <r>
      <rPr>
        <sz val="12"/>
        <rFont val="標楷體"/>
        <family val="4"/>
        <charset val="136"/>
      </rPr>
      <t>圓神</t>
    </r>
    <phoneticPr fontId="8" type="noConversion"/>
  </si>
  <si>
    <r>
      <rPr>
        <sz val="12"/>
        <rFont val="標楷體"/>
        <family val="4"/>
        <charset val="136"/>
      </rPr>
      <t>飛躍青春</t>
    </r>
    <r>
      <rPr>
        <sz val="12"/>
        <rFont val="Times New Roman"/>
        <family val="1"/>
      </rPr>
      <t>--</t>
    </r>
    <r>
      <rPr>
        <sz val="12"/>
        <rFont val="標楷體"/>
        <family val="4"/>
        <charset val="136"/>
      </rPr>
      <t>邁向二十一世紀</t>
    </r>
    <phoneticPr fontId="8" type="noConversion"/>
  </si>
  <si>
    <r>
      <rPr>
        <sz val="12"/>
        <rFont val="標楷體"/>
        <family val="4"/>
        <charset val="136"/>
      </rPr>
      <t>徐德慧</t>
    </r>
    <r>
      <rPr>
        <sz val="12"/>
        <rFont val="Times New Roman"/>
        <family val="1"/>
      </rPr>
      <t xml:space="preserve">  </t>
    </r>
    <r>
      <rPr>
        <sz val="12"/>
        <rFont val="標楷體"/>
        <family val="4"/>
        <charset val="136"/>
      </rPr>
      <t>等著</t>
    </r>
    <phoneticPr fontId="8" type="noConversion"/>
  </si>
  <si>
    <r>
      <rPr>
        <sz val="12"/>
        <rFont val="標楷體"/>
        <family val="4"/>
        <charset val="136"/>
      </rPr>
      <t>成長</t>
    </r>
    <phoneticPr fontId="8" type="noConversion"/>
  </si>
  <si>
    <r>
      <rPr>
        <sz val="12"/>
        <rFont val="標楷體"/>
        <family val="4"/>
        <charset val="136"/>
      </rPr>
      <t>疼惜的心</t>
    </r>
    <r>
      <rPr>
        <sz val="12"/>
        <rFont val="Times New Roman"/>
        <family val="1"/>
      </rPr>
      <t xml:space="preserve"> --</t>
    </r>
    <r>
      <rPr>
        <sz val="12"/>
        <rFont val="標楷體"/>
        <family val="4"/>
        <charset val="136"/>
      </rPr>
      <t>做個有溫度的人</t>
    </r>
    <phoneticPr fontId="8" type="noConversion"/>
  </si>
  <si>
    <r>
      <rPr>
        <sz val="12"/>
        <rFont val="標楷體"/>
        <family val="4"/>
        <charset val="136"/>
      </rPr>
      <t>子敏</t>
    </r>
    <r>
      <rPr>
        <sz val="12"/>
        <rFont val="Times New Roman"/>
        <family val="1"/>
      </rPr>
      <t xml:space="preserve">  </t>
    </r>
    <r>
      <rPr>
        <sz val="12"/>
        <rFont val="標楷體"/>
        <family val="4"/>
        <charset val="136"/>
      </rPr>
      <t>等著</t>
    </r>
    <phoneticPr fontId="8" type="noConversion"/>
  </si>
  <si>
    <r>
      <rPr>
        <sz val="12"/>
        <rFont val="標楷體"/>
        <family val="4"/>
        <charset val="136"/>
      </rPr>
      <t>生命視野</t>
    </r>
    <r>
      <rPr>
        <sz val="12"/>
        <rFont val="Times New Roman"/>
        <family val="1"/>
      </rPr>
      <t>--</t>
    </r>
    <r>
      <rPr>
        <sz val="12"/>
        <rFont val="標楷體"/>
        <family val="4"/>
        <charset val="136"/>
      </rPr>
      <t>十個生涯的故事</t>
    </r>
    <phoneticPr fontId="8" type="noConversion"/>
  </si>
  <si>
    <r>
      <rPr>
        <sz val="12"/>
        <rFont val="標楷體"/>
        <family val="4"/>
        <charset val="136"/>
      </rPr>
      <t>薇薇夫人</t>
    </r>
    <r>
      <rPr>
        <sz val="12"/>
        <rFont val="Times New Roman"/>
        <family val="1"/>
      </rPr>
      <t xml:space="preserve">  </t>
    </r>
    <r>
      <rPr>
        <sz val="12"/>
        <rFont val="標楷體"/>
        <family val="4"/>
        <charset val="136"/>
      </rPr>
      <t>等著</t>
    </r>
    <phoneticPr fontId="8" type="noConversion"/>
  </si>
  <si>
    <r>
      <rPr>
        <sz val="12"/>
        <rFont val="標楷體"/>
        <family val="4"/>
        <charset val="136"/>
      </rPr>
      <t>助人歷程與技巧（增訂版）</t>
    </r>
    <phoneticPr fontId="8" type="noConversion"/>
  </si>
  <si>
    <r>
      <rPr>
        <sz val="12"/>
        <rFont val="標楷體"/>
        <family val="4"/>
        <charset val="136"/>
      </rPr>
      <t>黃惠惠</t>
    </r>
    <r>
      <rPr>
        <sz val="12"/>
        <rFont val="Times New Roman"/>
        <family val="1"/>
      </rPr>
      <t xml:space="preserve">  </t>
    </r>
    <r>
      <rPr>
        <sz val="12"/>
        <rFont val="標楷體"/>
        <family val="4"/>
        <charset val="136"/>
      </rPr>
      <t>著</t>
    </r>
    <phoneticPr fontId="8" type="noConversion"/>
  </si>
  <si>
    <r>
      <rPr>
        <sz val="12"/>
        <rFont val="標楷體"/>
        <family val="4"/>
        <charset val="136"/>
      </rPr>
      <t>校園反性騷擾行動手冊（增訂版）</t>
    </r>
    <phoneticPr fontId="8" type="noConversion"/>
  </si>
  <si>
    <r>
      <rPr>
        <sz val="12"/>
        <rFont val="標楷體"/>
        <family val="4"/>
        <charset val="136"/>
      </rPr>
      <t>清大小紅帽工作群著</t>
    </r>
    <r>
      <rPr>
        <sz val="12"/>
        <rFont val="Times New Roman"/>
        <family val="1"/>
      </rPr>
      <t xml:space="preserve">  
</t>
    </r>
    <r>
      <rPr>
        <sz val="12"/>
        <rFont val="標楷體"/>
        <family val="4"/>
        <charset val="136"/>
      </rPr>
      <t>謝小芩</t>
    </r>
    <r>
      <rPr>
        <sz val="12"/>
        <rFont val="Times New Roman"/>
        <family val="1"/>
      </rPr>
      <t xml:space="preserve">  </t>
    </r>
    <r>
      <rPr>
        <sz val="12"/>
        <rFont val="標楷體"/>
        <family val="4"/>
        <charset val="136"/>
      </rPr>
      <t>審閱</t>
    </r>
    <phoneticPr fontId="8" type="noConversion"/>
  </si>
  <si>
    <r>
      <rPr>
        <sz val="12"/>
        <rFont val="標楷體"/>
        <family val="4"/>
        <charset val="136"/>
      </rPr>
      <t>我不能死，因為我還沒有找到遺囑</t>
    </r>
    <phoneticPr fontId="8" type="noConversion"/>
  </si>
  <si>
    <r>
      <rPr>
        <sz val="12"/>
        <rFont val="標楷體"/>
        <family val="4"/>
        <charset val="136"/>
      </rPr>
      <t>林芳如</t>
    </r>
    <r>
      <rPr>
        <sz val="12"/>
        <rFont val="Times New Roman"/>
        <family val="1"/>
      </rPr>
      <t xml:space="preserve">  </t>
    </r>
    <r>
      <rPr>
        <sz val="12"/>
        <rFont val="標楷體"/>
        <family val="4"/>
        <charset val="136"/>
      </rPr>
      <t>著</t>
    </r>
    <phoneticPr fontId="8" type="noConversion"/>
  </si>
  <si>
    <r>
      <rPr>
        <sz val="12"/>
        <rFont val="標楷體"/>
        <family val="4"/>
        <charset val="136"/>
      </rPr>
      <t>找回快樂的心</t>
    </r>
    <phoneticPr fontId="8" type="noConversion"/>
  </si>
  <si>
    <r>
      <rPr>
        <sz val="12"/>
        <rFont val="標楷體"/>
        <family val="4"/>
        <charset val="136"/>
      </rPr>
      <t>鄭石岩等</t>
    </r>
    <r>
      <rPr>
        <sz val="12"/>
        <rFont val="Times New Roman"/>
        <family val="1"/>
      </rPr>
      <t xml:space="preserve"> </t>
    </r>
    <r>
      <rPr>
        <sz val="12"/>
        <rFont val="標楷體"/>
        <family val="4"/>
        <charset val="136"/>
      </rPr>
      <t>著</t>
    </r>
    <phoneticPr fontId="8" type="noConversion"/>
  </si>
  <si>
    <r>
      <rPr>
        <sz val="12"/>
        <rFont val="標楷體"/>
        <family val="4"/>
        <charset val="136"/>
      </rPr>
      <t>團體輔導工作概論</t>
    </r>
    <phoneticPr fontId="8" type="noConversion"/>
  </si>
  <si>
    <r>
      <rPr>
        <sz val="12"/>
        <rFont val="標楷體"/>
        <family val="4"/>
        <charset val="136"/>
      </rPr>
      <t>如何塑造人</t>
    </r>
  </si>
  <si>
    <r>
      <rPr>
        <sz val="12"/>
        <rFont val="標楷體"/>
        <family val="4"/>
        <charset val="136"/>
      </rPr>
      <t>維琴尼亞．薩提爾著</t>
    </r>
    <r>
      <rPr>
        <sz val="12"/>
        <rFont val="Times New Roman"/>
        <family val="1"/>
      </rPr>
      <t xml:space="preserve">  
</t>
    </r>
    <r>
      <rPr>
        <sz val="12"/>
        <rFont val="標楷體"/>
        <family val="4"/>
        <charset val="136"/>
      </rPr>
      <t>吳就君</t>
    </r>
    <r>
      <rPr>
        <sz val="12"/>
        <rFont val="Times New Roman"/>
        <family val="1"/>
      </rPr>
      <t xml:space="preserve">  </t>
    </r>
    <r>
      <rPr>
        <sz val="12"/>
        <rFont val="標楷體"/>
        <family val="4"/>
        <charset val="136"/>
      </rPr>
      <t>譯者</t>
    </r>
    <phoneticPr fontId="8" type="noConversion"/>
  </si>
  <si>
    <r>
      <rPr>
        <sz val="12"/>
        <rFont val="標楷體"/>
        <family val="4"/>
        <charset val="136"/>
      </rPr>
      <t>性教育</t>
    </r>
    <phoneticPr fontId="8" type="noConversion"/>
  </si>
  <si>
    <r>
      <rPr>
        <sz val="12"/>
        <rFont val="標楷體"/>
        <family val="4"/>
        <charset val="136"/>
      </rPr>
      <t>江漢聲．晏涵文</t>
    </r>
    <r>
      <rPr>
        <sz val="12"/>
        <rFont val="Times New Roman"/>
        <family val="1"/>
      </rPr>
      <t xml:space="preserve">  </t>
    </r>
    <r>
      <rPr>
        <sz val="12"/>
        <rFont val="標楷體"/>
        <family val="4"/>
        <charset val="136"/>
      </rPr>
      <t>主編</t>
    </r>
    <r>
      <rPr>
        <sz val="12"/>
        <rFont val="Times New Roman"/>
        <family val="1"/>
      </rPr>
      <t xml:space="preserve">  </t>
    </r>
    <phoneticPr fontId="8" type="noConversion"/>
  </si>
  <si>
    <r>
      <rPr>
        <sz val="12"/>
        <rFont val="標楷體"/>
        <family val="4"/>
        <charset val="136"/>
      </rPr>
      <t>桂林</t>
    </r>
    <phoneticPr fontId="8" type="noConversion"/>
  </si>
  <si>
    <r>
      <rPr>
        <sz val="12"/>
        <rFont val="標楷體"/>
        <family val="4"/>
        <charset val="136"/>
      </rPr>
      <t>青春．解性．不留白</t>
    </r>
    <phoneticPr fontId="8" type="noConversion"/>
  </si>
  <si>
    <r>
      <rPr>
        <sz val="12"/>
        <rFont val="標楷體"/>
        <family val="4"/>
        <charset val="136"/>
      </rPr>
      <t>江漢聲．王瑞琪</t>
    </r>
    <r>
      <rPr>
        <sz val="12"/>
        <rFont val="Times New Roman"/>
        <family val="1"/>
      </rPr>
      <t xml:space="preserve">  </t>
    </r>
    <r>
      <rPr>
        <sz val="12"/>
        <rFont val="標楷體"/>
        <family val="4"/>
        <charset val="136"/>
      </rPr>
      <t>主編</t>
    </r>
    <phoneticPr fontId="8" type="noConversion"/>
  </si>
  <si>
    <r>
      <rPr>
        <sz val="12"/>
        <rFont val="標楷體"/>
        <family val="4"/>
        <charset val="136"/>
      </rPr>
      <t>生涯燈塔</t>
    </r>
    <r>
      <rPr>
        <sz val="12"/>
        <rFont val="Times New Roman"/>
        <family val="1"/>
      </rPr>
      <t xml:space="preserve">  </t>
    </r>
    <r>
      <rPr>
        <sz val="12"/>
        <rFont val="標楷體"/>
        <family val="4"/>
        <charset val="136"/>
      </rPr>
      <t>【概念篇】大學校系選擇錦囊</t>
    </r>
    <phoneticPr fontId="8" type="noConversion"/>
  </si>
  <si>
    <r>
      <rPr>
        <sz val="12"/>
        <rFont val="標楷體"/>
        <family val="4"/>
        <charset val="136"/>
      </rPr>
      <t>胡家祥著</t>
    </r>
    <phoneticPr fontId="8" type="noConversion"/>
  </si>
  <si>
    <r>
      <rPr>
        <sz val="12"/>
        <rFont val="標楷體"/>
        <family val="4"/>
        <charset val="136"/>
      </rPr>
      <t>生涯領航</t>
    </r>
    <r>
      <rPr>
        <sz val="12"/>
        <rFont val="Times New Roman"/>
        <family val="1"/>
      </rPr>
      <t xml:space="preserve">  </t>
    </r>
    <r>
      <rPr>
        <sz val="12"/>
        <rFont val="標楷體"/>
        <family val="4"/>
        <charset val="136"/>
      </rPr>
      <t>【操作篇】如何填寫大學志願</t>
    </r>
    <phoneticPr fontId="8" type="noConversion"/>
  </si>
  <si>
    <r>
      <rPr>
        <sz val="12"/>
        <rFont val="標楷體"/>
        <family val="4"/>
        <charset val="136"/>
      </rPr>
      <t>做孩子的親密知己</t>
    </r>
    <phoneticPr fontId="8" type="noConversion"/>
  </si>
  <si>
    <r>
      <rPr>
        <sz val="12"/>
        <rFont val="標楷體"/>
        <family val="4"/>
        <charset val="136"/>
      </rPr>
      <t>林啟鵬</t>
    </r>
    <r>
      <rPr>
        <sz val="12"/>
        <rFont val="Times New Roman"/>
        <family val="1"/>
      </rPr>
      <t xml:space="preserve">  </t>
    </r>
    <r>
      <rPr>
        <sz val="12"/>
        <rFont val="標楷體"/>
        <family val="4"/>
        <charset val="136"/>
      </rPr>
      <t>著</t>
    </r>
    <phoneticPr fontId="8" type="noConversion"/>
  </si>
  <si>
    <r>
      <rPr>
        <sz val="12"/>
        <rFont val="標楷體"/>
        <family val="4"/>
        <charset val="136"/>
      </rPr>
      <t>生命與心理的結合</t>
    </r>
    <phoneticPr fontId="8" type="noConversion"/>
  </si>
  <si>
    <r>
      <rPr>
        <sz val="12"/>
        <rFont val="標楷體"/>
        <family val="4"/>
        <charset val="136"/>
      </rPr>
      <t>晏涵文</t>
    </r>
    <r>
      <rPr>
        <sz val="12"/>
        <rFont val="Times New Roman"/>
        <family val="1"/>
      </rPr>
      <t xml:space="preserve">  </t>
    </r>
    <r>
      <rPr>
        <sz val="12"/>
        <rFont val="標楷體"/>
        <family val="4"/>
        <charset val="136"/>
      </rPr>
      <t>著</t>
    </r>
    <phoneticPr fontId="8" type="noConversion"/>
  </si>
  <si>
    <r>
      <rPr>
        <sz val="12"/>
        <rFont val="標楷體"/>
        <family val="4"/>
        <charset val="136"/>
      </rPr>
      <t>一加一等於一</t>
    </r>
    <r>
      <rPr>
        <sz val="12"/>
        <rFont val="Times New Roman"/>
        <family val="1"/>
      </rPr>
      <t>--</t>
    </r>
    <r>
      <rPr>
        <sz val="12"/>
        <rFont val="標楷體"/>
        <family val="4"/>
        <charset val="136"/>
      </rPr>
      <t>青少年溝通</t>
    </r>
    <r>
      <rPr>
        <sz val="12"/>
        <rFont val="Times New Roman"/>
        <family val="1"/>
      </rPr>
      <t>1001</t>
    </r>
    <r>
      <rPr>
        <sz val="12"/>
        <rFont val="標楷體"/>
        <family val="4"/>
        <charset val="136"/>
      </rPr>
      <t>問</t>
    </r>
    <phoneticPr fontId="3" type="noConversion"/>
  </si>
  <si>
    <r>
      <rPr>
        <sz val="12"/>
        <rFont val="標楷體"/>
        <family val="4"/>
        <charset val="136"/>
      </rPr>
      <t>郜瑩採訪</t>
    </r>
    <phoneticPr fontId="3" type="noConversion"/>
  </si>
  <si>
    <r>
      <rPr>
        <sz val="12"/>
        <rFont val="標楷體"/>
        <family val="4"/>
        <charset val="136"/>
      </rPr>
      <t>富邦文教基金會</t>
    </r>
    <phoneticPr fontId="3" type="noConversion"/>
  </si>
  <si>
    <r>
      <rPr>
        <sz val="12"/>
        <rFont val="標楷體"/>
        <family val="4"/>
        <charset val="136"/>
      </rPr>
      <t>生命凱歌─我的人生思考</t>
    </r>
    <phoneticPr fontId="3" type="noConversion"/>
  </si>
  <si>
    <r>
      <rPr>
        <sz val="12"/>
        <rFont val="標楷體"/>
        <family val="4"/>
        <charset val="136"/>
      </rPr>
      <t>池田大作</t>
    </r>
    <phoneticPr fontId="3" type="noConversion"/>
  </si>
  <si>
    <r>
      <rPr>
        <sz val="12"/>
        <rFont val="標楷體"/>
        <family val="4"/>
        <charset val="136"/>
      </rPr>
      <t>成功之旅─人生的允諾與挑戰</t>
    </r>
    <phoneticPr fontId="3" type="noConversion"/>
  </si>
  <si>
    <r>
      <rPr>
        <sz val="12"/>
        <rFont val="標楷體"/>
        <family val="4"/>
        <charset val="136"/>
      </rPr>
      <t>珍妮佛．詹姆斯著許琳英譯</t>
    </r>
    <phoneticPr fontId="3" type="noConversion"/>
  </si>
  <si>
    <r>
      <rPr>
        <sz val="12"/>
        <rFont val="標楷體"/>
        <family val="4"/>
        <charset val="136"/>
      </rPr>
      <t>上帝也算命─玩命與革命</t>
    </r>
    <phoneticPr fontId="3" type="noConversion"/>
  </si>
  <si>
    <r>
      <rPr>
        <sz val="12"/>
        <rFont val="標楷體"/>
        <family val="4"/>
        <charset val="136"/>
      </rPr>
      <t>施寄青</t>
    </r>
    <r>
      <rPr>
        <sz val="12"/>
        <rFont val="Times New Roman"/>
        <family val="1"/>
      </rPr>
      <t xml:space="preserve">  </t>
    </r>
    <r>
      <rPr>
        <sz val="12"/>
        <rFont val="標楷體"/>
        <family val="4"/>
        <charset val="136"/>
      </rPr>
      <t>陳燁合著</t>
    </r>
    <phoneticPr fontId="3" type="noConversion"/>
  </si>
  <si>
    <r>
      <rPr>
        <sz val="12"/>
        <rFont val="標楷體"/>
        <family val="4"/>
        <charset val="136"/>
      </rPr>
      <t>上帝也算命─女人桃花源</t>
    </r>
    <phoneticPr fontId="3" type="noConversion"/>
  </si>
  <si>
    <r>
      <rPr>
        <sz val="12"/>
        <rFont val="標楷體"/>
        <family val="4"/>
        <charset val="136"/>
      </rPr>
      <t>上帝也算命─完全算命手冊</t>
    </r>
    <phoneticPr fontId="3" type="noConversion"/>
  </si>
  <si>
    <r>
      <rPr>
        <sz val="12"/>
        <rFont val="標楷體"/>
        <family val="4"/>
        <charset val="136"/>
      </rPr>
      <t>施寄青</t>
    </r>
    <phoneticPr fontId="3" type="noConversion"/>
  </si>
  <si>
    <r>
      <rPr>
        <sz val="12"/>
        <rFont val="標楷體"/>
        <family val="4"/>
        <charset val="136"/>
      </rPr>
      <t>上帝也算命─好命操作手冊</t>
    </r>
    <phoneticPr fontId="3" type="noConversion"/>
  </si>
  <si>
    <r>
      <rPr>
        <sz val="12"/>
        <rFont val="標楷體"/>
        <family val="4"/>
        <charset val="136"/>
      </rPr>
      <t>顛覆年齡─活得老又活得好</t>
    </r>
    <phoneticPr fontId="3" type="noConversion"/>
  </si>
  <si>
    <r>
      <rPr>
        <sz val="12"/>
        <rFont val="標楷體"/>
        <family val="4"/>
        <charset val="136"/>
      </rPr>
      <t>邱天助著</t>
    </r>
    <phoneticPr fontId="3" type="noConversion"/>
  </si>
  <si>
    <r>
      <rPr>
        <sz val="12"/>
        <rFont val="標楷體"/>
        <family val="4"/>
        <charset val="136"/>
      </rPr>
      <t>生命教育─與孩子一同迎向人生挑戰</t>
    </r>
    <phoneticPr fontId="3" type="noConversion"/>
  </si>
  <si>
    <r>
      <rPr>
        <sz val="12"/>
        <rFont val="標楷體"/>
        <family val="4"/>
        <charset val="136"/>
      </rPr>
      <t>傑．唐納．華特士著林鶯譯</t>
    </r>
    <phoneticPr fontId="3" type="noConversion"/>
  </si>
  <si>
    <r>
      <rPr>
        <sz val="12"/>
        <rFont val="標楷體"/>
        <family val="4"/>
        <charset val="136"/>
      </rPr>
      <t>性心理手冊</t>
    </r>
    <phoneticPr fontId="3" type="noConversion"/>
  </si>
  <si>
    <r>
      <rPr>
        <sz val="12"/>
        <rFont val="標楷體"/>
        <family val="4"/>
        <charset val="136"/>
      </rPr>
      <t>謝瀛華醫師著</t>
    </r>
    <phoneticPr fontId="3" type="noConversion"/>
  </si>
  <si>
    <r>
      <rPr>
        <sz val="12"/>
        <rFont val="標楷體"/>
        <family val="4"/>
        <charset val="136"/>
      </rPr>
      <t>新金賽性學報告（衛生保健篇）</t>
    </r>
    <phoneticPr fontId="3" type="noConversion"/>
  </si>
  <si>
    <r>
      <rPr>
        <sz val="12"/>
        <rFont val="標楷體"/>
        <family val="4"/>
        <charset val="136"/>
      </rPr>
      <t>瓊．瑞妮絲</t>
    </r>
    <phoneticPr fontId="3" type="noConversion"/>
  </si>
  <si>
    <r>
      <rPr>
        <sz val="12"/>
        <rFont val="標楷體"/>
        <family val="4"/>
        <charset val="136"/>
      </rPr>
      <t>新金賽性學報告（身心發展篇）</t>
    </r>
    <phoneticPr fontId="3" type="noConversion"/>
  </si>
  <si>
    <r>
      <rPr>
        <sz val="12"/>
        <rFont val="標楷體"/>
        <family val="4"/>
        <charset val="136"/>
      </rPr>
      <t>新金賽性學報告（親密關係篇）</t>
    </r>
    <phoneticPr fontId="3" type="noConversion"/>
  </si>
  <si>
    <r>
      <rPr>
        <sz val="12"/>
        <rFont val="標楷體"/>
        <family val="4"/>
        <charset val="136"/>
      </rPr>
      <t>性與婚姻</t>
    </r>
    <phoneticPr fontId="3" type="noConversion"/>
  </si>
  <si>
    <r>
      <rPr>
        <sz val="12"/>
        <rFont val="標楷體"/>
        <family val="4"/>
        <charset val="136"/>
      </rPr>
      <t>洪光遠等譯</t>
    </r>
    <phoneticPr fontId="3" type="noConversion"/>
  </si>
  <si>
    <r>
      <rPr>
        <sz val="12"/>
        <rFont val="標楷體"/>
        <family val="4"/>
        <charset val="136"/>
      </rPr>
      <t>美好婚姻教學指引</t>
    </r>
    <phoneticPr fontId="3" type="noConversion"/>
  </si>
  <si>
    <r>
      <rPr>
        <sz val="12"/>
        <rFont val="標楷體"/>
        <family val="4"/>
        <charset val="136"/>
      </rPr>
      <t>簡春安、張寧資、曾惠花</t>
    </r>
    <phoneticPr fontId="3" type="noConversion"/>
  </si>
  <si>
    <r>
      <rPr>
        <sz val="12"/>
        <rFont val="標楷體"/>
        <family val="4"/>
        <charset val="136"/>
      </rPr>
      <t>天路</t>
    </r>
    <phoneticPr fontId="3" type="noConversion"/>
  </si>
  <si>
    <r>
      <rPr>
        <sz val="12"/>
        <rFont val="標楷體"/>
        <family val="4"/>
        <charset val="136"/>
      </rPr>
      <t>校園兩性關係</t>
    </r>
    <phoneticPr fontId="3" type="noConversion"/>
  </si>
  <si>
    <r>
      <rPr>
        <sz val="12"/>
        <rFont val="標楷體"/>
        <family val="4"/>
        <charset val="136"/>
      </rPr>
      <t>晏涵文導讀、林燕卿著</t>
    </r>
    <phoneticPr fontId="3" type="noConversion"/>
  </si>
  <si>
    <r>
      <rPr>
        <sz val="12"/>
        <rFont val="標楷體"/>
        <family val="4"/>
        <charset val="136"/>
      </rPr>
      <t>幼獅</t>
    </r>
    <phoneticPr fontId="3" type="noConversion"/>
  </si>
  <si>
    <r>
      <rPr>
        <sz val="12"/>
        <rFont val="標楷體"/>
        <family val="4"/>
        <charset val="136"/>
      </rPr>
      <t>當性先生碰上愛小姐</t>
    </r>
    <phoneticPr fontId="3" type="noConversion"/>
  </si>
  <si>
    <r>
      <rPr>
        <sz val="12"/>
        <rFont val="標楷體"/>
        <family val="4"/>
        <charset val="136"/>
      </rPr>
      <t>孫武譯</t>
    </r>
    <phoneticPr fontId="3" type="noConversion"/>
  </si>
  <si>
    <r>
      <rPr>
        <sz val="12"/>
        <rFont val="標楷體"/>
        <family val="4"/>
        <charset val="136"/>
      </rPr>
      <t>我們的性</t>
    </r>
    <phoneticPr fontId="3" type="noConversion"/>
  </si>
  <si>
    <r>
      <rPr>
        <sz val="12"/>
        <rFont val="標楷體"/>
        <family val="4"/>
        <charset val="136"/>
      </rPr>
      <t>江漢聲編、江萬烜審定</t>
    </r>
    <phoneticPr fontId="3" type="noConversion"/>
  </si>
  <si>
    <r>
      <rPr>
        <sz val="12"/>
        <rFont val="標楷體"/>
        <family val="4"/>
        <charset val="136"/>
      </rPr>
      <t>藝軒</t>
    </r>
    <phoneticPr fontId="3" type="noConversion"/>
  </si>
  <si>
    <r>
      <rPr>
        <sz val="12"/>
        <rFont val="標楷體"/>
        <family val="4"/>
        <charset val="136"/>
      </rPr>
      <t>推薦甄選申請入學指南（最新版）</t>
    </r>
    <phoneticPr fontId="3" type="noConversion"/>
  </si>
  <si>
    <r>
      <rPr>
        <sz val="12"/>
        <rFont val="標楷體"/>
        <family val="4"/>
        <charset val="136"/>
      </rPr>
      <t>呂志宏編</t>
    </r>
    <phoneticPr fontId="3" type="noConversion"/>
  </si>
  <si>
    <r>
      <rPr>
        <sz val="12"/>
        <rFont val="標楷體"/>
        <family val="4"/>
        <charset val="136"/>
      </rPr>
      <t>三思堂</t>
    </r>
    <phoneticPr fontId="3" type="noConversion"/>
  </si>
  <si>
    <r>
      <rPr>
        <sz val="12"/>
        <rFont val="標楷體"/>
        <family val="4"/>
        <charset val="136"/>
      </rPr>
      <t>考場必勝秘笈</t>
    </r>
    <phoneticPr fontId="3" type="noConversion"/>
  </si>
  <si>
    <r>
      <rPr>
        <sz val="12"/>
        <rFont val="標楷體"/>
        <family val="4"/>
        <charset val="136"/>
      </rPr>
      <t>和田秀樹著</t>
    </r>
    <phoneticPr fontId="3" type="noConversion"/>
  </si>
  <si>
    <r>
      <rPr>
        <sz val="12"/>
        <rFont val="標楷體"/>
        <family val="4"/>
        <charset val="136"/>
      </rPr>
      <t>我如何推薦甄選進大學</t>
    </r>
    <phoneticPr fontId="3" type="noConversion"/>
  </si>
  <si>
    <r>
      <rPr>
        <sz val="12"/>
        <rFont val="標楷體"/>
        <family val="4"/>
        <charset val="136"/>
      </rPr>
      <t>汪慧瑜著</t>
    </r>
    <phoneticPr fontId="3" type="noConversion"/>
  </si>
  <si>
    <r>
      <rPr>
        <sz val="12"/>
        <rFont val="標楷體"/>
        <family val="4"/>
        <charset val="136"/>
      </rPr>
      <t>前進大學面試指南</t>
    </r>
    <phoneticPr fontId="3" type="noConversion"/>
  </si>
  <si>
    <r>
      <rPr>
        <sz val="12"/>
        <rFont val="標楷體"/>
        <family val="4"/>
        <charset val="136"/>
      </rPr>
      <t>鄭如玲．呂志宏合著</t>
    </r>
    <phoneticPr fontId="3" type="noConversion"/>
  </si>
  <si>
    <r>
      <rPr>
        <sz val="12"/>
        <rFont val="標楷體"/>
        <family val="4"/>
        <charset val="136"/>
      </rPr>
      <t>過目不忘記憶術</t>
    </r>
    <phoneticPr fontId="3" type="noConversion"/>
  </si>
  <si>
    <r>
      <rPr>
        <sz val="12"/>
        <rFont val="標楷體"/>
        <family val="4"/>
        <charset val="136"/>
      </rPr>
      <t>南博主編</t>
    </r>
    <r>
      <rPr>
        <sz val="12"/>
        <rFont val="Times New Roman"/>
        <family val="1"/>
      </rPr>
      <t xml:space="preserve"> </t>
    </r>
    <r>
      <rPr>
        <sz val="12"/>
        <rFont val="標楷體"/>
        <family val="4"/>
        <charset val="136"/>
      </rPr>
      <t>林國彰譯</t>
    </r>
    <phoneticPr fontId="3" type="noConversion"/>
  </si>
  <si>
    <r>
      <rPr>
        <sz val="12"/>
        <rFont val="標楷體"/>
        <family val="4"/>
        <charset val="136"/>
      </rPr>
      <t>消除壓力的方法</t>
    </r>
    <phoneticPr fontId="3" type="noConversion"/>
  </si>
  <si>
    <r>
      <rPr>
        <sz val="12"/>
        <rFont val="標楷體"/>
        <family val="4"/>
        <charset val="136"/>
      </rPr>
      <t>高田明和著鐘憲譯</t>
    </r>
    <phoneticPr fontId="3" type="noConversion"/>
  </si>
  <si>
    <r>
      <rPr>
        <sz val="12"/>
        <rFont val="標楷體"/>
        <family val="4"/>
        <charset val="136"/>
      </rPr>
      <t>腦力開發革命</t>
    </r>
    <phoneticPr fontId="3" type="noConversion"/>
  </si>
  <si>
    <r>
      <rPr>
        <sz val="12"/>
        <rFont val="標楷體"/>
        <family val="4"/>
        <charset val="136"/>
      </rPr>
      <t>千葉康則著蕭志強譯</t>
    </r>
    <phoneticPr fontId="3" type="noConversion"/>
  </si>
  <si>
    <r>
      <rPr>
        <sz val="12"/>
        <rFont val="標楷體"/>
        <family val="4"/>
        <charset val="136"/>
      </rPr>
      <t>求職面試升職創業的要領</t>
    </r>
    <phoneticPr fontId="3" type="noConversion"/>
  </si>
  <si>
    <r>
      <rPr>
        <sz val="12"/>
        <rFont val="標楷體"/>
        <family val="4"/>
        <charset val="136"/>
      </rPr>
      <t>江世欣</t>
    </r>
    <phoneticPr fontId="3" type="noConversion"/>
  </si>
  <si>
    <r>
      <rPr>
        <sz val="12"/>
        <rFont val="標楷體"/>
        <family val="4"/>
        <charset val="136"/>
      </rPr>
      <t>寶川出版社</t>
    </r>
    <phoneticPr fontId="3" type="noConversion"/>
  </si>
  <si>
    <r>
      <rPr>
        <sz val="12"/>
        <rFont val="標楷體"/>
        <family val="4"/>
        <charset val="136"/>
      </rPr>
      <t>前進大學面試指南（推甄申請入學）</t>
    </r>
    <phoneticPr fontId="3" type="noConversion"/>
  </si>
  <si>
    <r>
      <rPr>
        <sz val="12"/>
        <rFont val="標楷體"/>
        <family val="4"/>
        <charset val="136"/>
      </rPr>
      <t>升大學必備文件寫作指南
（推甄申請入學）</t>
    </r>
    <phoneticPr fontId="3" type="noConversion"/>
  </si>
  <si>
    <r>
      <rPr>
        <sz val="12"/>
        <rFont val="標楷體"/>
        <family val="4"/>
        <charset val="136"/>
      </rPr>
      <t>三思堂升學研究小組</t>
    </r>
    <phoneticPr fontId="3" type="noConversion"/>
  </si>
  <si>
    <r>
      <rPr>
        <sz val="12"/>
        <rFont val="標楷體"/>
        <family val="4"/>
        <charset val="136"/>
      </rPr>
      <t>推薦甄選申請入學
備審資料經典範例（一）</t>
    </r>
    <phoneticPr fontId="3" type="noConversion"/>
  </si>
  <si>
    <r>
      <rPr>
        <sz val="12"/>
        <rFont val="標楷體"/>
        <family val="4"/>
        <charset val="136"/>
      </rPr>
      <t>大考通訊社</t>
    </r>
    <phoneticPr fontId="3" type="noConversion"/>
  </si>
  <si>
    <r>
      <rPr>
        <sz val="12"/>
        <rFont val="標楷體"/>
        <family val="4"/>
        <charset val="136"/>
      </rPr>
      <t>台灣書店</t>
    </r>
    <phoneticPr fontId="3" type="noConversion"/>
  </si>
  <si>
    <r>
      <rPr>
        <sz val="12"/>
        <rFont val="標楷體"/>
        <family val="4"/>
        <charset val="136"/>
      </rPr>
      <t>推薦甄選申請入學面試完全指南</t>
    </r>
    <phoneticPr fontId="3" type="noConversion"/>
  </si>
  <si>
    <r>
      <rPr>
        <sz val="12"/>
        <rFont val="標楷體"/>
        <family val="4"/>
        <charset val="136"/>
      </rPr>
      <t>生命豈只是三言兩語</t>
    </r>
    <phoneticPr fontId="3" type="noConversion"/>
  </si>
  <si>
    <r>
      <rPr>
        <sz val="12"/>
        <rFont val="標楷體"/>
        <family val="4"/>
        <charset val="136"/>
      </rPr>
      <t>小野</t>
    </r>
    <phoneticPr fontId="3" type="noConversion"/>
  </si>
  <si>
    <r>
      <rPr>
        <sz val="12"/>
        <rFont val="標楷體"/>
        <family val="4"/>
        <charset val="136"/>
      </rPr>
      <t>麥田</t>
    </r>
    <phoneticPr fontId="3" type="noConversion"/>
  </si>
  <si>
    <r>
      <rPr>
        <sz val="12"/>
        <rFont val="標楷體"/>
        <family val="4"/>
        <charset val="136"/>
      </rPr>
      <t>活出生命能量</t>
    </r>
    <phoneticPr fontId="3" type="noConversion"/>
  </si>
  <si>
    <r>
      <rPr>
        <sz val="12"/>
        <rFont val="標楷體"/>
        <family val="4"/>
        <charset val="136"/>
      </rPr>
      <t>吳若權</t>
    </r>
    <phoneticPr fontId="3" type="noConversion"/>
  </si>
  <si>
    <r>
      <rPr>
        <sz val="12"/>
        <rFont val="標楷體"/>
        <family val="4"/>
        <charset val="136"/>
      </rPr>
      <t>時報</t>
    </r>
    <phoneticPr fontId="3" type="noConversion"/>
  </si>
  <si>
    <r>
      <rPr>
        <sz val="12"/>
        <rFont val="標楷體"/>
        <family val="4"/>
        <charset val="136"/>
      </rPr>
      <t>心靈四季</t>
    </r>
    <phoneticPr fontId="3" type="noConversion"/>
  </si>
  <si>
    <r>
      <rPr>
        <sz val="12"/>
        <rFont val="標楷體"/>
        <family val="4"/>
        <charset val="136"/>
      </rPr>
      <t>海索丹基金會</t>
    </r>
    <phoneticPr fontId="3" type="noConversion"/>
  </si>
  <si>
    <r>
      <rPr>
        <sz val="12"/>
        <rFont val="標楷體"/>
        <family val="4"/>
        <charset val="136"/>
      </rPr>
      <t>驛站</t>
    </r>
    <phoneticPr fontId="3" type="noConversion"/>
  </si>
  <si>
    <r>
      <rPr>
        <sz val="12"/>
        <rFont val="標楷體"/>
        <family val="4"/>
        <charset val="136"/>
      </rPr>
      <t>歡喜田</t>
    </r>
    <phoneticPr fontId="3" type="noConversion"/>
  </si>
  <si>
    <r>
      <rPr>
        <sz val="12"/>
        <rFont val="標楷體"/>
        <family val="4"/>
        <charset val="136"/>
      </rPr>
      <t>琴涵</t>
    </r>
    <phoneticPr fontId="3" type="noConversion"/>
  </si>
  <si>
    <r>
      <rPr>
        <sz val="12"/>
        <rFont val="標楷體"/>
        <family val="4"/>
        <charset val="136"/>
      </rPr>
      <t>生活智典</t>
    </r>
    <phoneticPr fontId="3" type="noConversion"/>
  </si>
  <si>
    <r>
      <rPr>
        <sz val="12"/>
        <rFont val="標楷體"/>
        <family val="4"/>
        <charset val="136"/>
      </rPr>
      <t>讓生命微微笑</t>
    </r>
    <phoneticPr fontId="3" type="noConversion"/>
  </si>
  <si>
    <r>
      <rPr>
        <sz val="12"/>
        <rFont val="標楷體"/>
        <family val="4"/>
        <charset val="136"/>
      </rPr>
      <t>陳寧貴</t>
    </r>
    <phoneticPr fontId="3" type="noConversion"/>
  </si>
  <si>
    <r>
      <rPr>
        <sz val="12"/>
        <rFont val="標楷體"/>
        <family val="4"/>
        <charset val="136"/>
      </rPr>
      <t>智慧心燈</t>
    </r>
    <phoneticPr fontId="3" type="noConversion"/>
  </si>
  <si>
    <r>
      <rPr>
        <sz val="12"/>
        <rFont val="標楷體"/>
        <family val="4"/>
        <charset val="136"/>
      </rPr>
      <t>宋瑞</t>
    </r>
    <phoneticPr fontId="3" type="noConversion"/>
  </si>
  <si>
    <r>
      <rPr>
        <sz val="12"/>
        <rFont val="標楷體"/>
        <family val="4"/>
        <charset val="136"/>
      </rPr>
      <t>應對其實很容易</t>
    </r>
    <phoneticPr fontId="3" type="noConversion"/>
  </si>
  <si>
    <r>
      <rPr>
        <sz val="12"/>
        <rFont val="標楷體"/>
        <family val="4"/>
        <charset val="136"/>
      </rPr>
      <t>鄭挺</t>
    </r>
    <phoneticPr fontId="3" type="noConversion"/>
  </si>
  <si>
    <r>
      <rPr>
        <sz val="12"/>
        <rFont val="標楷體"/>
        <family val="4"/>
        <charset val="136"/>
      </rPr>
      <t>生命的春天</t>
    </r>
    <phoneticPr fontId="3" type="noConversion"/>
  </si>
  <si>
    <r>
      <rPr>
        <sz val="12"/>
        <rFont val="標楷體"/>
        <family val="4"/>
        <charset val="136"/>
      </rPr>
      <t>羊牧</t>
    </r>
    <phoneticPr fontId="3" type="noConversion"/>
  </si>
  <si>
    <r>
      <rPr>
        <sz val="12"/>
        <rFont val="標楷體"/>
        <family val="4"/>
        <charset val="136"/>
      </rPr>
      <t>晨星</t>
    </r>
    <phoneticPr fontId="3" type="noConversion"/>
  </si>
  <si>
    <r>
      <rPr>
        <sz val="12"/>
        <rFont val="標楷體"/>
        <family val="4"/>
        <charset val="136"/>
      </rPr>
      <t>鼓浪的竹筏</t>
    </r>
    <phoneticPr fontId="3" type="noConversion"/>
  </si>
  <si>
    <r>
      <rPr>
        <sz val="12"/>
        <rFont val="標楷體"/>
        <family val="4"/>
        <charset val="136"/>
      </rPr>
      <t>蕭蕭編</t>
    </r>
    <phoneticPr fontId="3" type="noConversion"/>
  </si>
  <si>
    <r>
      <rPr>
        <sz val="12"/>
        <rFont val="標楷體"/>
        <family val="4"/>
        <charset val="136"/>
      </rPr>
      <t>菜根譚的人生智慧</t>
    </r>
    <phoneticPr fontId="3" type="noConversion"/>
  </si>
  <si>
    <r>
      <rPr>
        <sz val="12"/>
        <rFont val="標楷體"/>
        <family val="4"/>
        <charset val="136"/>
      </rPr>
      <t>陳青平</t>
    </r>
    <phoneticPr fontId="3" type="noConversion"/>
  </si>
  <si>
    <r>
      <rPr>
        <sz val="12"/>
        <rFont val="標楷體"/>
        <family val="4"/>
        <charset val="136"/>
      </rPr>
      <t>大將</t>
    </r>
    <phoneticPr fontId="3" type="noConversion"/>
  </si>
  <si>
    <r>
      <rPr>
        <sz val="12"/>
        <rFont val="標楷體"/>
        <family val="4"/>
        <charset val="136"/>
      </rPr>
      <t>心靈雞湯</t>
    </r>
    <r>
      <rPr>
        <sz val="12"/>
        <rFont val="Times New Roman"/>
        <family val="1"/>
      </rPr>
      <t>--</t>
    </r>
    <r>
      <rPr>
        <sz val="12"/>
        <rFont val="標楷體"/>
        <family val="4"/>
        <charset val="136"/>
      </rPr>
      <t>關於信仰</t>
    </r>
    <phoneticPr fontId="3" type="noConversion"/>
  </si>
  <si>
    <r>
      <rPr>
        <sz val="12"/>
        <rFont val="標楷體"/>
        <family val="4"/>
        <charset val="136"/>
      </rPr>
      <t>傑克、坎菲爾</t>
    </r>
    <phoneticPr fontId="3" type="noConversion"/>
  </si>
  <si>
    <r>
      <rPr>
        <sz val="12"/>
        <rFont val="標楷體"/>
        <family val="4"/>
        <charset val="136"/>
      </rPr>
      <t>心靈雞湯</t>
    </r>
    <r>
      <rPr>
        <sz val="12"/>
        <rFont val="Times New Roman"/>
        <family val="1"/>
      </rPr>
      <t/>
    </r>
    <phoneticPr fontId="3" type="noConversion"/>
  </si>
  <si>
    <r>
      <rPr>
        <sz val="12"/>
        <rFont val="標楷體"/>
        <family val="4"/>
        <charset val="136"/>
      </rPr>
      <t>心靈雞湯（</t>
    </r>
    <r>
      <rPr>
        <sz val="12"/>
        <rFont val="Times New Roman"/>
        <family val="1"/>
      </rPr>
      <t>2</t>
    </r>
    <r>
      <rPr>
        <sz val="12"/>
        <rFont val="標楷體"/>
        <family val="4"/>
        <charset val="136"/>
      </rPr>
      <t>）</t>
    </r>
    <phoneticPr fontId="3" type="noConversion"/>
  </si>
  <si>
    <r>
      <rPr>
        <sz val="12"/>
        <rFont val="標楷體"/>
        <family val="4"/>
        <charset val="136"/>
      </rPr>
      <t>心靈雞湯（</t>
    </r>
    <r>
      <rPr>
        <sz val="12"/>
        <rFont val="Times New Roman"/>
        <family val="1"/>
      </rPr>
      <t>3</t>
    </r>
    <r>
      <rPr>
        <sz val="12"/>
        <rFont val="標楷體"/>
        <family val="4"/>
        <charset val="136"/>
      </rPr>
      <t>）</t>
    </r>
    <phoneticPr fontId="3" type="noConversion"/>
  </si>
  <si>
    <r>
      <rPr>
        <sz val="12"/>
        <rFont val="標楷體"/>
        <family val="4"/>
        <charset val="136"/>
      </rPr>
      <t>心靈雞湯（</t>
    </r>
    <r>
      <rPr>
        <sz val="12"/>
        <rFont val="Times New Roman"/>
        <family val="1"/>
      </rPr>
      <t>4</t>
    </r>
    <r>
      <rPr>
        <sz val="12"/>
        <rFont val="標楷體"/>
        <family val="4"/>
        <charset val="136"/>
      </rPr>
      <t>）</t>
    </r>
    <phoneticPr fontId="3" type="noConversion"/>
  </si>
  <si>
    <r>
      <rPr>
        <sz val="12"/>
        <rFont val="標楷體"/>
        <family val="4"/>
        <charset val="136"/>
      </rPr>
      <t>心靈雞湯</t>
    </r>
    <r>
      <rPr>
        <sz val="12"/>
        <rFont val="Times New Roman"/>
        <family val="1"/>
      </rPr>
      <t>--</t>
    </r>
    <r>
      <rPr>
        <sz val="12"/>
        <rFont val="標楷體"/>
        <family val="4"/>
        <charset val="136"/>
      </rPr>
      <t>獻給媽媽</t>
    </r>
    <phoneticPr fontId="3" type="noConversion"/>
  </si>
  <si>
    <r>
      <rPr>
        <sz val="12"/>
        <rFont val="標楷體"/>
        <family val="4"/>
        <charset val="136"/>
      </rPr>
      <t>心靈雞湯</t>
    </r>
    <r>
      <rPr>
        <sz val="12"/>
        <rFont val="Times New Roman"/>
        <family val="1"/>
      </rPr>
      <t>--</t>
    </r>
    <r>
      <rPr>
        <sz val="12"/>
        <rFont val="標楷體"/>
        <family val="4"/>
        <charset val="136"/>
      </rPr>
      <t>關於女人</t>
    </r>
    <phoneticPr fontId="3" type="noConversion"/>
  </si>
  <si>
    <r>
      <rPr>
        <sz val="12"/>
        <rFont val="標楷體"/>
        <family val="4"/>
        <charset val="136"/>
      </rPr>
      <t>心靈雞湯</t>
    </r>
    <r>
      <rPr>
        <sz val="12"/>
        <rFont val="Times New Roman"/>
        <family val="1"/>
      </rPr>
      <t>--</t>
    </r>
    <r>
      <rPr>
        <sz val="12"/>
        <rFont val="標楷體"/>
        <family val="4"/>
        <charset val="136"/>
      </rPr>
      <t>關於工作</t>
    </r>
    <phoneticPr fontId="3" type="noConversion"/>
  </si>
  <si>
    <r>
      <rPr>
        <sz val="12"/>
        <rFont val="標楷體"/>
        <family val="4"/>
        <charset val="136"/>
      </rPr>
      <t>心靈雞湯</t>
    </r>
    <r>
      <rPr>
        <sz val="12"/>
        <rFont val="Times New Roman"/>
        <family val="1"/>
      </rPr>
      <t>--</t>
    </r>
    <r>
      <rPr>
        <sz val="12"/>
        <rFont val="標楷體"/>
        <family val="4"/>
        <charset val="136"/>
      </rPr>
      <t>關於青少年</t>
    </r>
    <phoneticPr fontId="3" type="noConversion"/>
  </si>
  <si>
    <r>
      <rPr>
        <sz val="12"/>
        <rFont val="標楷體"/>
        <family val="4"/>
        <charset val="136"/>
      </rPr>
      <t>心靈雞湯</t>
    </r>
    <r>
      <rPr>
        <sz val="12"/>
        <rFont val="Times New Roman"/>
        <family val="1"/>
      </rPr>
      <t>--</t>
    </r>
    <r>
      <rPr>
        <sz val="12"/>
        <rFont val="標楷體"/>
        <family val="4"/>
        <charset val="136"/>
      </rPr>
      <t>關於勇氣</t>
    </r>
    <phoneticPr fontId="3" type="noConversion"/>
  </si>
  <si>
    <r>
      <rPr>
        <sz val="12"/>
        <rFont val="標楷體"/>
        <family val="4"/>
        <charset val="136"/>
      </rPr>
      <t>希腊神話</t>
    </r>
    <phoneticPr fontId="3" type="noConversion"/>
  </si>
  <si>
    <r>
      <rPr>
        <sz val="12"/>
        <rFont val="標楷體"/>
        <family val="4"/>
        <charset val="136"/>
      </rPr>
      <t>陳中平譯</t>
    </r>
    <phoneticPr fontId="3" type="noConversion"/>
  </si>
  <si>
    <r>
      <rPr>
        <sz val="12"/>
        <rFont val="標楷體"/>
        <family val="4"/>
        <charset val="136"/>
      </rPr>
      <t>大夏</t>
    </r>
    <phoneticPr fontId="3" type="noConversion"/>
  </si>
  <si>
    <r>
      <rPr>
        <sz val="12"/>
        <rFont val="標楷體"/>
        <family val="4"/>
        <charset val="136"/>
      </rPr>
      <t>快樂打工族</t>
    </r>
    <phoneticPr fontId="3" type="noConversion"/>
  </si>
  <si>
    <r>
      <rPr>
        <sz val="12"/>
        <rFont val="標楷體"/>
        <family val="4"/>
        <charset val="136"/>
      </rPr>
      <t>徐寶編</t>
    </r>
    <phoneticPr fontId="3" type="noConversion"/>
  </si>
  <si>
    <r>
      <rPr>
        <sz val="12"/>
        <rFont val="標楷體"/>
        <family val="4"/>
        <charset val="136"/>
      </rPr>
      <t>漢湘</t>
    </r>
    <phoneticPr fontId="3" type="noConversion"/>
  </si>
  <si>
    <r>
      <rPr>
        <sz val="12"/>
        <rFont val="標楷體"/>
        <family val="4"/>
        <charset val="136"/>
      </rPr>
      <t>巧手</t>
    </r>
    <r>
      <rPr>
        <sz val="12"/>
        <rFont val="Times New Roman"/>
        <family val="1"/>
      </rPr>
      <t>POP--</t>
    </r>
    <r>
      <rPr>
        <sz val="12"/>
        <rFont val="標楷體"/>
        <family val="4"/>
        <charset val="136"/>
      </rPr>
      <t>佈置應用</t>
    </r>
    <phoneticPr fontId="3" type="noConversion"/>
  </si>
  <si>
    <r>
      <rPr>
        <sz val="12"/>
        <rFont val="標楷體"/>
        <family val="4"/>
        <charset val="136"/>
      </rPr>
      <t>蕭永晶</t>
    </r>
    <phoneticPr fontId="3" type="noConversion"/>
  </si>
  <si>
    <r>
      <rPr>
        <sz val="12"/>
        <rFont val="標楷體"/>
        <family val="4"/>
        <charset val="136"/>
      </rPr>
      <t>聚智</t>
    </r>
    <phoneticPr fontId="3" type="noConversion"/>
  </si>
  <si>
    <r>
      <rPr>
        <sz val="12"/>
        <rFont val="標楷體"/>
        <family val="4"/>
        <charset val="136"/>
      </rPr>
      <t>巧手</t>
    </r>
    <r>
      <rPr>
        <sz val="12"/>
        <rFont val="Times New Roman"/>
        <family val="1"/>
      </rPr>
      <t>POP--</t>
    </r>
    <r>
      <rPr>
        <sz val="12"/>
        <rFont val="標楷體"/>
        <family val="4"/>
        <charset val="136"/>
      </rPr>
      <t>學校壁報</t>
    </r>
    <phoneticPr fontId="3" type="noConversion"/>
  </si>
  <si>
    <r>
      <rPr>
        <sz val="12"/>
        <rFont val="標楷體"/>
        <family val="4"/>
        <charset val="136"/>
      </rPr>
      <t>身教</t>
    </r>
    <phoneticPr fontId="3" type="noConversion"/>
  </si>
  <si>
    <r>
      <rPr>
        <sz val="12"/>
        <rFont val="標楷體"/>
        <family val="4"/>
        <charset val="136"/>
      </rPr>
      <t>鄭石岩</t>
    </r>
    <phoneticPr fontId="3" type="noConversion"/>
  </si>
  <si>
    <r>
      <rPr>
        <sz val="12"/>
        <rFont val="標楷體"/>
        <family val="4"/>
        <charset val="136"/>
      </rPr>
      <t>隨緣成長</t>
    </r>
    <phoneticPr fontId="3" type="noConversion"/>
  </si>
  <si>
    <r>
      <rPr>
        <sz val="12"/>
        <rFont val="標楷體"/>
        <family val="4"/>
        <charset val="136"/>
      </rPr>
      <t>換個想法更好</t>
    </r>
    <phoneticPr fontId="3" type="noConversion"/>
  </si>
  <si>
    <r>
      <rPr>
        <sz val="12"/>
        <rFont val="標楷體"/>
        <family val="4"/>
        <charset val="136"/>
      </rPr>
      <t>人生</t>
    </r>
    <r>
      <rPr>
        <sz val="12"/>
        <rFont val="Times New Roman"/>
        <family val="1"/>
      </rPr>
      <t>DIY</t>
    </r>
    <r>
      <rPr>
        <sz val="12"/>
        <rFont val="標楷體"/>
        <family val="4"/>
        <charset val="136"/>
      </rPr>
      <t>（含</t>
    </r>
    <r>
      <rPr>
        <sz val="12"/>
        <rFont val="Times New Roman"/>
        <family val="1"/>
      </rPr>
      <t>CD</t>
    </r>
    <r>
      <rPr>
        <sz val="12"/>
        <rFont val="標楷體"/>
        <family val="4"/>
        <charset val="136"/>
      </rPr>
      <t>）</t>
    </r>
    <phoneticPr fontId="3" type="noConversion"/>
  </si>
  <si>
    <r>
      <rPr>
        <sz val="12"/>
        <rFont val="標楷體"/>
        <family val="4"/>
        <charset val="136"/>
      </rPr>
      <t>穆景南</t>
    </r>
    <phoneticPr fontId="3" type="noConversion"/>
  </si>
  <si>
    <r>
      <rPr>
        <sz val="12"/>
        <rFont val="標楷體"/>
        <family val="4"/>
        <charset val="136"/>
      </rPr>
      <t>如何教養負責任的孩子（改版，</t>
    </r>
    <r>
      <rPr>
        <sz val="12"/>
        <rFont val="Times New Roman"/>
        <family val="1"/>
      </rPr>
      <t>CD</t>
    </r>
    <r>
      <rPr>
        <sz val="12"/>
        <rFont val="標楷體"/>
        <family val="4"/>
        <charset val="136"/>
      </rPr>
      <t>書）</t>
    </r>
    <phoneticPr fontId="3" type="noConversion"/>
  </si>
  <si>
    <r>
      <rPr>
        <sz val="12"/>
        <rFont val="標楷體"/>
        <family val="4"/>
        <charset val="136"/>
      </rPr>
      <t>簡宛、</t>
    </r>
    <r>
      <rPr>
        <sz val="12"/>
        <rFont val="Times New Roman"/>
        <family val="1"/>
      </rPr>
      <t>Tooley</t>
    </r>
    <r>
      <rPr>
        <sz val="12"/>
        <rFont val="標楷體"/>
        <family val="4"/>
        <charset val="136"/>
      </rPr>
      <t>著</t>
    </r>
    <phoneticPr fontId="3" type="noConversion"/>
  </si>
  <si>
    <r>
      <rPr>
        <sz val="12"/>
        <rFont val="標楷體"/>
        <family val="4"/>
        <charset val="136"/>
      </rPr>
      <t>溝通</t>
    </r>
    <r>
      <rPr>
        <sz val="12"/>
        <rFont val="Times New Roman"/>
        <family val="1"/>
      </rPr>
      <t>100</t>
    </r>
    <phoneticPr fontId="3" type="noConversion"/>
  </si>
  <si>
    <r>
      <rPr>
        <sz val="12"/>
        <rFont val="標楷體"/>
        <family val="4"/>
        <charset val="136"/>
      </rPr>
      <t>關紹箕</t>
    </r>
    <phoneticPr fontId="3" type="noConversion"/>
  </si>
  <si>
    <r>
      <rPr>
        <sz val="12"/>
        <rFont val="標楷體"/>
        <family val="4"/>
        <charset val="136"/>
      </rPr>
      <t>永不屈服的靈魂</t>
    </r>
    <r>
      <rPr>
        <sz val="12"/>
        <rFont val="Times New Roman"/>
        <family val="1"/>
      </rPr>
      <t>------</t>
    </r>
    <r>
      <rPr>
        <sz val="12"/>
        <rFont val="標楷體"/>
        <family val="4"/>
        <charset val="136"/>
      </rPr>
      <t>貝多芬傳</t>
    </r>
    <phoneticPr fontId="3" type="noConversion"/>
  </si>
  <si>
    <r>
      <rPr>
        <sz val="12"/>
        <rFont val="標楷體"/>
        <family val="4"/>
        <charset val="136"/>
      </rPr>
      <t>傅雷譯</t>
    </r>
    <phoneticPr fontId="3" type="noConversion"/>
  </si>
  <si>
    <r>
      <rPr>
        <sz val="12"/>
        <rFont val="標楷體"/>
        <family val="4"/>
        <charset val="136"/>
      </rPr>
      <t>向前看的人</t>
    </r>
    <r>
      <rPr>
        <sz val="12"/>
        <rFont val="Times New Roman"/>
        <family val="1"/>
      </rPr>
      <t>---</t>
    </r>
    <r>
      <rPr>
        <sz val="12"/>
        <rFont val="標楷體"/>
        <family val="4"/>
        <charset val="136"/>
      </rPr>
      <t>華特‧狄斯耐傳</t>
    </r>
    <phoneticPr fontId="3" type="noConversion"/>
  </si>
  <si>
    <r>
      <rPr>
        <sz val="12"/>
        <rFont val="標楷體"/>
        <family val="4"/>
        <charset val="136"/>
      </rPr>
      <t>陳宏業譯</t>
    </r>
    <phoneticPr fontId="3" type="noConversion"/>
  </si>
  <si>
    <r>
      <rPr>
        <sz val="12"/>
        <rFont val="標楷體"/>
        <family val="4"/>
        <charset val="136"/>
      </rPr>
      <t>人生量尺</t>
    </r>
    <phoneticPr fontId="3" type="noConversion"/>
  </si>
  <si>
    <r>
      <rPr>
        <sz val="12"/>
        <rFont val="標楷體"/>
        <family val="4"/>
        <charset val="136"/>
      </rPr>
      <t>張玲玲譯</t>
    </r>
    <phoneticPr fontId="3" type="noConversion"/>
  </si>
  <si>
    <r>
      <rPr>
        <sz val="12"/>
        <rFont val="標楷體"/>
        <family val="4"/>
        <charset val="136"/>
      </rPr>
      <t>自己就是命運的建築師</t>
    </r>
    <phoneticPr fontId="3" type="noConversion"/>
  </si>
  <si>
    <r>
      <rPr>
        <sz val="12"/>
        <rFont val="標楷體"/>
        <family val="4"/>
        <charset val="136"/>
      </rPr>
      <t>羽玄</t>
    </r>
    <phoneticPr fontId="3" type="noConversion"/>
  </si>
  <si>
    <r>
      <rPr>
        <sz val="12"/>
        <rFont val="標楷體"/>
        <family val="4"/>
        <charset val="136"/>
      </rPr>
      <t>相信就會實現</t>
    </r>
    <phoneticPr fontId="3" type="noConversion"/>
  </si>
  <si>
    <r>
      <rPr>
        <sz val="12"/>
        <rFont val="標楷體"/>
        <family val="4"/>
        <charset val="136"/>
      </rPr>
      <t>劉曉莉</t>
    </r>
    <phoneticPr fontId="3" type="noConversion"/>
  </si>
  <si>
    <r>
      <rPr>
        <sz val="12"/>
        <rFont val="標楷體"/>
        <family val="4"/>
        <charset val="136"/>
      </rPr>
      <t>幼兒期教養法</t>
    </r>
    <phoneticPr fontId="3" type="noConversion"/>
  </si>
  <si>
    <r>
      <rPr>
        <sz val="12"/>
        <rFont val="標楷體"/>
        <family val="4"/>
        <charset val="136"/>
      </rPr>
      <t>王教仁譯</t>
    </r>
    <phoneticPr fontId="3" type="noConversion"/>
  </si>
  <si>
    <r>
      <rPr>
        <sz val="12"/>
        <rFont val="標楷體"/>
        <family val="4"/>
        <charset val="136"/>
      </rPr>
      <t>青少年期教養法</t>
    </r>
    <phoneticPr fontId="3" type="noConversion"/>
  </si>
  <si>
    <r>
      <rPr>
        <sz val="12"/>
        <rFont val="標楷體"/>
        <family val="4"/>
        <charset val="136"/>
      </rPr>
      <t>林瑩珠譯</t>
    </r>
    <phoneticPr fontId="3" type="noConversion"/>
  </si>
  <si>
    <r>
      <rPr>
        <sz val="12"/>
        <rFont val="標楷體"/>
        <family val="4"/>
        <charset val="136"/>
      </rPr>
      <t>有效能的父母</t>
    </r>
    <phoneticPr fontId="3" type="noConversion"/>
  </si>
  <si>
    <r>
      <rPr>
        <sz val="12"/>
        <rFont val="標楷體"/>
        <family val="4"/>
        <charset val="136"/>
      </rPr>
      <t>宇沙譯</t>
    </r>
    <phoneticPr fontId="3" type="noConversion"/>
  </si>
  <si>
    <r>
      <rPr>
        <sz val="12"/>
        <rFont val="標楷體"/>
        <family val="4"/>
        <charset val="136"/>
      </rPr>
      <t>個人生涯設計</t>
    </r>
    <phoneticPr fontId="3" type="noConversion"/>
  </si>
  <si>
    <r>
      <rPr>
        <sz val="12"/>
        <rFont val="標楷體"/>
        <family val="4"/>
        <charset val="136"/>
      </rPr>
      <t>彭德中</t>
    </r>
    <phoneticPr fontId="3" type="noConversion"/>
  </si>
  <si>
    <r>
      <rPr>
        <sz val="12"/>
        <rFont val="標楷體"/>
        <family val="4"/>
        <charset val="136"/>
      </rPr>
      <t>如何克服自己的缺點</t>
    </r>
    <phoneticPr fontId="3" type="noConversion"/>
  </si>
  <si>
    <r>
      <rPr>
        <sz val="12"/>
        <rFont val="標楷體"/>
        <family val="4"/>
        <charset val="136"/>
      </rPr>
      <t>東正德譯</t>
    </r>
    <phoneticPr fontId="3" type="noConversion"/>
  </si>
  <si>
    <r>
      <rPr>
        <sz val="12"/>
        <rFont val="標楷體"/>
        <family val="4"/>
        <charset val="136"/>
      </rPr>
      <t>生涯自我領航</t>
    </r>
    <phoneticPr fontId="3" type="noConversion"/>
  </si>
  <si>
    <r>
      <rPr>
        <sz val="12"/>
        <rFont val="標楷體"/>
        <family val="4"/>
        <charset val="136"/>
      </rPr>
      <t>陳美容譯</t>
    </r>
    <phoneticPr fontId="3" type="noConversion"/>
  </si>
  <si>
    <r>
      <rPr>
        <sz val="12"/>
        <rFont val="標楷體"/>
        <family val="4"/>
        <charset val="136"/>
      </rPr>
      <t>活用面談技巧</t>
    </r>
    <phoneticPr fontId="3" type="noConversion"/>
  </si>
  <si>
    <r>
      <rPr>
        <sz val="12"/>
        <rFont val="標楷體"/>
        <family val="4"/>
        <charset val="136"/>
      </rPr>
      <t>小管</t>
    </r>
    <phoneticPr fontId="3" type="noConversion"/>
  </si>
  <si>
    <r>
      <rPr>
        <sz val="12"/>
        <rFont val="標楷體"/>
        <family val="4"/>
        <charset val="136"/>
      </rPr>
      <t>活出豪氣來</t>
    </r>
    <phoneticPr fontId="3" type="noConversion"/>
  </si>
  <si>
    <r>
      <rPr>
        <sz val="12"/>
        <rFont val="標楷體"/>
        <family val="4"/>
        <charset val="136"/>
      </rPr>
      <t>自信訓練手冊</t>
    </r>
    <phoneticPr fontId="3" type="noConversion"/>
  </si>
  <si>
    <r>
      <rPr>
        <sz val="12"/>
        <rFont val="標楷體"/>
        <family val="4"/>
        <charset val="136"/>
      </rPr>
      <t>鄧碧玉譯</t>
    </r>
    <phoneticPr fontId="3" type="noConversion"/>
  </si>
  <si>
    <r>
      <rPr>
        <sz val="12"/>
        <rFont val="標楷體"/>
        <family val="4"/>
        <charset val="136"/>
      </rPr>
      <t>清涼心菩堤行</t>
    </r>
    <phoneticPr fontId="3" type="noConversion"/>
  </si>
  <si>
    <r>
      <rPr>
        <sz val="12"/>
        <rFont val="標楷體"/>
        <family val="4"/>
        <charset val="136"/>
      </rPr>
      <t>父母之愛</t>
    </r>
    <phoneticPr fontId="3" type="noConversion"/>
  </si>
  <si>
    <r>
      <rPr>
        <sz val="12"/>
        <rFont val="標楷體"/>
        <family val="4"/>
        <charset val="136"/>
      </rPr>
      <t>上班族手冊</t>
    </r>
    <r>
      <rPr>
        <sz val="12"/>
        <rFont val="Times New Roman"/>
        <family val="1"/>
      </rPr>
      <t>-</t>
    </r>
    <r>
      <rPr>
        <sz val="12"/>
        <rFont val="標楷體"/>
        <family val="4"/>
        <charset val="136"/>
      </rPr>
      <t>薪水階級的問題與適應</t>
    </r>
    <phoneticPr fontId="3" type="noConversion"/>
  </si>
  <si>
    <r>
      <rPr>
        <sz val="12"/>
        <rFont val="標楷體"/>
        <family val="4"/>
        <charset val="136"/>
      </rPr>
      <t>陳雪蓮</t>
    </r>
  </si>
  <si>
    <r>
      <rPr>
        <sz val="12"/>
        <rFont val="標楷體"/>
        <family val="4"/>
        <charset val="136"/>
      </rPr>
      <t>心理分析與教育</t>
    </r>
    <phoneticPr fontId="3" type="noConversion"/>
  </si>
  <si>
    <r>
      <rPr>
        <sz val="12"/>
        <rFont val="標楷體"/>
        <family val="4"/>
        <charset val="136"/>
      </rPr>
      <t>禪</t>
    </r>
    <r>
      <rPr>
        <sz val="12"/>
        <rFont val="Times New Roman"/>
        <family val="1"/>
      </rPr>
      <t xml:space="preserve"> </t>
    </r>
    <r>
      <rPr>
        <sz val="12"/>
        <rFont val="標楷體"/>
        <family val="4"/>
        <charset val="136"/>
      </rPr>
      <t>、生命的微笑</t>
    </r>
    <phoneticPr fontId="3" type="noConversion"/>
  </si>
  <si>
    <r>
      <rPr>
        <sz val="12"/>
        <rFont val="標楷體"/>
        <family val="4"/>
        <charset val="136"/>
      </rPr>
      <t>悟、看出希望來</t>
    </r>
    <phoneticPr fontId="3" type="noConversion"/>
  </si>
  <si>
    <r>
      <rPr>
        <sz val="12"/>
        <rFont val="標楷體"/>
        <family val="4"/>
        <charset val="136"/>
      </rPr>
      <t>覺，教導的智慧</t>
    </r>
    <phoneticPr fontId="3" type="noConversion"/>
  </si>
  <si>
    <r>
      <rPr>
        <sz val="12"/>
        <rFont val="標楷體"/>
        <family val="4"/>
        <charset val="136"/>
      </rPr>
      <t>禪悟與實現</t>
    </r>
    <phoneticPr fontId="3" type="noConversion"/>
  </si>
  <si>
    <r>
      <rPr>
        <sz val="12"/>
        <rFont val="標楷體"/>
        <family val="4"/>
        <charset val="136"/>
      </rPr>
      <t>清心與自在</t>
    </r>
    <phoneticPr fontId="3" type="noConversion"/>
  </si>
  <si>
    <r>
      <rPr>
        <sz val="12"/>
        <rFont val="標楷體"/>
        <family val="4"/>
        <charset val="136"/>
      </rPr>
      <t>如何克服溝通障礙</t>
    </r>
    <phoneticPr fontId="3" type="noConversion"/>
  </si>
  <si>
    <r>
      <rPr>
        <sz val="12"/>
        <rFont val="標楷體"/>
        <family val="4"/>
        <charset val="136"/>
      </rPr>
      <t>劉麗容</t>
    </r>
    <phoneticPr fontId="3" type="noConversion"/>
  </si>
  <si>
    <r>
      <rPr>
        <sz val="12"/>
        <rFont val="標楷體"/>
        <family val="4"/>
        <charset val="136"/>
      </rPr>
      <t>如何幫助學習困難的孩子</t>
    </r>
    <phoneticPr fontId="3" type="noConversion"/>
  </si>
  <si>
    <r>
      <rPr>
        <sz val="12"/>
        <rFont val="標楷體"/>
        <family val="4"/>
        <charset val="136"/>
      </rPr>
      <t>鄭信雄</t>
    </r>
    <phoneticPr fontId="3" type="noConversion"/>
  </si>
  <si>
    <r>
      <rPr>
        <sz val="12"/>
        <rFont val="標楷體"/>
        <family val="4"/>
        <charset val="136"/>
      </rPr>
      <t>禪語空人心</t>
    </r>
    <phoneticPr fontId="3" type="noConversion"/>
  </si>
  <si>
    <r>
      <rPr>
        <sz val="12"/>
        <rFont val="標楷體"/>
        <family val="4"/>
        <charset val="136"/>
      </rPr>
      <t>心靈</t>
    </r>
    <phoneticPr fontId="3" type="noConversion"/>
  </si>
  <si>
    <r>
      <rPr>
        <sz val="12"/>
        <rFont val="標楷體"/>
        <family val="4"/>
        <charset val="136"/>
      </rPr>
      <t>改造一生的計畫</t>
    </r>
    <phoneticPr fontId="3" type="noConversion"/>
  </si>
  <si>
    <r>
      <rPr>
        <sz val="12"/>
        <rFont val="標楷體"/>
        <family val="4"/>
        <charset val="136"/>
      </rPr>
      <t>洪榮昭譯</t>
    </r>
    <phoneticPr fontId="3" type="noConversion"/>
  </si>
  <si>
    <r>
      <rPr>
        <sz val="12"/>
        <rFont val="標楷體"/>
        <family val="4"/>
        <charset val="136"/>
      </rPr>
      <t>做個稱職的父母</t>
    </r>
    <phoneticPr fontId="3" type="noConversion"/>
  </si>
  <si>
    <r>
      <rPr>
        <sz val="12"/>
        <rFont val="標楷體"/>
        <family val="4"/>
        <charset val="136"/>
      </rPr>
      <t>嶺月編</t>
    </r>
    <phoneticPr fontId="3" type="noConversion"/>
  </si>
  <si>
    <r>
      <rPr>
        <sz val="12"/>
        <rFont val="標楷體"/>
        <family val="4"/>
        <charset val="136"/>
      </rPr>
      <t>追求人際關係的成長</t>
    </r>
    <phoneticPr fontId="3" type="noConversion"/>
  </si>
  <si>
    <r>
      <rPr>
        <sz val="12"/>
        <rFont val="標楷體"/>
        <family val="4"/>
        <charset val="136"/>
      </rPr>
      <t>吳靜吉</t>
    </r>
    <phoneticPr fontId="3" type="noConversion"/>
  </si>
  <si>
    <r>
      <rPr>
        <sz val="12"/>
        <rFont val="標楷體"/>
        <family val="4"/>
        <charset val="136"/>
      </rPr>
      <t>如何幫助情緒障礙的孩子</t>
    </r>
    <phoneticPr fontId="3" type="noConversion"/>
  </si>
  <si>
    <r>
      <rPr>
        <sz val="12"/>
        <rFont val="標楷體"/>
        <family val="4"/>
        <charset val="136"/>
      </rPr>
      <t>詹益宏等譯</t>
    </r>
    <phoneticPr fontId="3" type="noConversion"/>
  </si>
  <si>
    <r>
      <rPr>
        <sz val="12"/>
        <rFont val="標楷體"/>
        <family val="4"/>
        <charset val="136"/>
      </rPr>
      <t>逆境中的快樂之鑰</t>
    </r>
    <phoneticPr fontId="3" type="noConversion"/>
  </si>
  <si>
    <r>
      <rPr>
        <sz val="12"/>
        <rFont val="標楷體"/>
        <family val="4"/>
        <charset val="136"/>
      </rPr>
      <t>全映玉譯</t>
    </r>
    <phoneticPr fontId="3" type="noConversion"/>
  </si>
  <si>
    <r>
      <rPr>
        <sz val="12"/>
        <rFont val="標楷體"/>
        <family val="4"/>
        <charset val="136"/>
      </rPr>
      <t>如何改造自己</t>
    </r>
    <phoneticPr fontId="3" type="noConversion"/>
  </si>
  <si>
    <r>
      <rPr>
        <sz val="12"/>
        <rFont val="標楷體"/>
        <family val="4"/>
        <charset val="136"/>
      </rPr>
      <t>廖克玲譯</t>
    </r>
    <phoneticPr fontId="3" type="noConversion"/>
  </si>
  <si>
    <r>
      <rPr>
        <sz val="12"/>
        <rFont val="標楷體"/>
        <family val="4"/>
        <charset val="136"/>
      </rPr>
      <t>開心的生活</t>
    </r>
    <phoneticPr fontId="3" type="noConversion"/>
  </si>
  <si>
    <r>
      <rPr>
        <sz val="12"/>
        <rFont val="標楷體"/>
        <family val="4"/>
        <charset val="136"/>
      </rPr>
      <t>人生路這麼走</t>
    </r>
    <phoneticPr fontId="3" type="noConversion"/>
  </si>
  <si>
    <r>
      <rPr>
        <sz val="12"/>
        <rFont val="標楷體"/>
        <family val="4"/>
        <charset val="136"/>
      </rPr>
      <t>好心境、好創意</t>
    </r>
    <phoneticPr fontId="3" type="noConversion"/>
  </si>
  <si>
    <r>
      <rPr>
        <sz val="12"/>
        <rFont val="標楷體"/>
        <family val="4"/>
        <charset val="136"/>
      </rPr>
      <t>快樂前行</t>
    </r>
    <r>
      <rPr>
        <sz val="12"/>
        <rFont val="Times New Roman"/>
        <family val="1"/>
      </rPr>
      <t>-</t>
    </r>
    <r>
      <rPr>
        <sz val="12"/>
        <rFont val="標楷體"/>
        <family val="4"/>
        <charset val="136"/>
      </rPr>
      <t>技職校院就讀指南（專科學群篇﹚</t>
    </r>
    <phoneticPr fontId="3" type="noConversion"/>
  </si>
  <si>
    <r>
      <rPr>
        <sz val="12"/>
        <rFont val="標楷體"/>
        <family val="4"/>
        <charset val="136"/>
      </rPr>
      <t>教育部技職司</t>
    </r>
    <phoneticPr fontId="3" type="noConversion"/>
  </si>
  <si>
    <r>
      <rPr>
        <sz val="12"/>
        <rFont val="標楷體"/>
        <family val="4"/>
        <charset val="136"/>
      </rPr>
      <t>彩繪學群</t>
    </r>
    <phoneticPr fontId="3" type="noConversion"/>
  </si>
  <si>
    <r>
      <rPr>
        <sz val="12"/>
        <rFont val="標楷體"/>
        <family val="4"/>
        <charset val="136"/>
      </rPr>
      <t>大學入學考試中心</t>
    </r>
    <phoneticPr fontId="3" type="noConversion"/>
  </si>
  <si>
    <r>
      <rPr>
        <sz val="12"/>
        <rFont val="標楷體"/>
        <family val="4"/>
        <charset val="136"/>
      </rPr>
      <t>超越自己</t>
    </r>
    <phoneticPr fontId="3" type="noConversion"/>
  </si>
  <si>
    <r>
      <rPr>
        <sz val="12"/>
        <rFont val="標楷體"/>
        <family val="4"/>
        <charset val="136"/>
      </rPr>
      <t>劉墉</t>
    </r>
    <phoneticPr fontId="3" type="noConversion"/>
  </si>
  <si>
    <r>
      <rPr>
        <sz val="12"/>
        <rFont val="標楷體"/>
        <family val="4"/>
        <charset val="136"/>
      </rPr>
      <t>吳氏</t>
    </r>
    <phoneticPr fontId="3" type="noConversion"/>
  </si>
  <si>
    <r>
      <rPr>
        <sz val="12"/>
        <rFont val="標楷體"/>
        <family val="4"/>
        <charset val="136"/>
      </rPr>
      <t>黃崑霖贈</t>
    </r>
    <phoneticPr fontId="3" type="noConversion"/>
  </si>
  <si>
    <r>
      <rPr>
        <sz val="12"/>
        <rFont val="標楷體"/>
        <family val="4"/>
        <charset val="136"/>
      </rPr>
      <t>人子</t>
    </r>
    <phoneticPr fontId="3" type="noConversion"/>
  </si>
  <si>
    <r>
      <rPr>
        <sz val="12"/>
        <rFont val="標楷體"/>
        <family val="4"/>
        <charset val="136"/>
      </rPr>
      <t>鹿橋</t>
    </r>
    <phoneticPr fontId="3" type="noConversion"/>
  </si>
  <si>
    <r>
      <rPr>
        <sz val="12"/>
        <rFont val="標楷體"/>
        <family val="4"/>
        <charset val="136"/>
      </rPr>
      <t>遠景</t>
    </r>
    <phoneticPr fontId="3" type="noConversion"/>
  </si>
  <si>
    <r>
      <rPr>
        <sz val="12"/>
        <rFont val="標楷體"/>
        <family val="4"/>
        <charset val="136"/>
      </rPr>
      <t>行到水窮處</t>
    </r>
    <phoneticPr fontId="3" type="noConversion"/>
  </si>
  <si>
    <r>
      <rPr>
        <sz val="12"/>
        <rFont val="標楷體"/>
        <family val="4"/>
        <charset val="136"/>
      </rPr>
      <t>杏林子</t>
    </r>
    <phoneticPr fontId="3" type="noConversion"/>
  </si>
  <si>
    <r>
      <rPr>
        <sz val="12"/>
        <rFont val="標楷體"/>
        <family val="4"/>
        <charset val="136"/>
      </rPr>
      <t>九歌</t>
    </r>
    <phoneticPr fontId="3" type="noConversion"/>
  </si>
  <si>
    <r>
      <rPr>
        <sz val="12"/>
        <rFont val="標楷體"/>
        <family val="4"/>
        <charset val="136"/>
      </rPr>
      <t>小太陽</t>
    </r>
    <phoneticPr fontId="3" type="noConversion"/>
  </si>
  <si>
    <r>
      <rPr>
        <sz val="12"/>
        <rFont val="標楷體"/>
        <family val="4"/>
        <charset val="136"/>
      </rPr>
      <t>子敏</t>
    </r>
    <phoneticPr fontId="3" type="noConversion"/>
  </si>
  <si>
    <r>
      <rPr>
        <sz val="12"/>
        <rFont val="標楷體"/>
        <family val="4"/>
        <charset val="136"/>
      </rPr>
      <t>純文學</t>
    </r>
    <phoneticPr fontId="3" type="noConversion"/>
  </si>
  <si>
    <r>
      <rPr>
        <sz val="12"/>
        <rFont val="標楷體"/>
        <family val="4"/>
        <charset val="136"/>
      </rPr>
      <t>杏林小記</t>
    </r>
    <phoneticPr fontId="3" type="noConversion"/>
  </si>
  <si>
    <r>
      <rPr>
        <sz val="12"/>
        <rFont val="標楷體"/>
        <family val="4"/>
        <charset val="136"/>
      </rPr>
      <t>安東‧德‧聖艾修伯理</t>
    </r>
    <phoneticPr fontId="3" type="noConversion"/>
  </si>
  <si>
    <r>
      <rPr>
        <sz val="12"/>
        <rFont val="標楷體"/>
        <family val="4"/>
        <charset val="136"/>
      </rPr>
      <t>牧羊少年奇幻之旅</t>
    </r>
    <phoneticPr fontId="3" type="noConversion"/>
  </si>
  <si>
    <r>
      <rPr>
        <sz val="12"/>
        <rFont val="標楷體"/>
        <family val="4"/>
        <charset val="136"/>
      </rPr>
      <t>保羅‧科爾賀著</t>
    </r>
    <phoneticPr fontId="3" type="noConversion"/>
  </si>
  <si>
    <r>
      <rPr>
        <sz val="12"/>
        <rFont val="標楷體"/>
        <family val="4"/>
        <charset val="136"/>
      </rPr>
      <t>享受生命</t>
    </r>
    <r>
      <rPr>
        <sz val="12"/>
        <rFont val="Times New Roman"/>
        <family val="1"/>
      </rPr>
      <t>--</t>
    </r>
    <r>
      <rPr>
        <sz val="12"/>
        <rFont val="標楷體"/>
        <family val="4"/>
        <charset val="136"/>
      </rPr>
      <t>生命教育</t>
    </r>
    <phoneticPr fontId="3" type="noConversion"/>
  </si>
  <si>
    <r>
      <rPr>
        <sz val="12"/>
        <rFont val="標楷體"/>
        <family val="4"/>
        <charset val="136"/>
      </rPr>
      <t>李遠哲等著</t>
    </r>
    <phoneticPr fontId="3" type="noConversion"/>
  </si>
  <si>
    <r>
      <rPr>
        <sz val="12"/>
        <rFont val="標楷體"/>
        <family val="4"/>
        <charset val="136"/>
      </rPr>
      <t>聯經</t>
    </r>
    <phoneticPr fontId="3" type="noConversion"/>
  </si>
  <si>
    <r>
      <rPr>
        <sz val="12"/>
        <rFont val="標楷體"/>
        <family val="4"/>
        <charset val="136"/>
      </rPr>
      <t>生涯輔導與諮商</t>
    </r>
    <r>
      <rPr>
        <sz val="12"/>
        <rFont val="Times New Roman"/>
        <family val="1"/>
      </rPr>
      <t>--</t>
    </r>
    <r>
      <rPr>
        <sz val="12"/>
        <rFont val="標楷體"/>
        <family val="4"/>
        <charset val="136"/>
      </rPr>
      <t>理論與實務</t>
    </r>
    <phoneticPr fontId="3" type="noConversion"/>
  </si>
  <si>
    <r>
      <rPr>
        <sz val="12"/>
        <rFont val="標楷體"/>
        <family val="4"/>
        <charset val="136"/>
      </rPr>
      <t>吳芝儀著</t>
    </r>
    <phoneticPr fontId="3" type="noConversion"/>
  </si>
  <si>
    <r>
      <rPr>
        <sz val="12"/>
        <rFont val="標楷體"/>
        <family val="4"/>
        <charset val="136"/>
      </rPr>
      <t>濤石</t>
    </r>
    <phoneticPr fontId="3" type="noConversion"/>
  </si>
  <si>
    <r>
      <rPr>
        <sz val="12"/>
        <rFont val="標楷體"/>
        <family val="4"/>
        <charset val="136"/>
      </rPr>
      <t>生涯探索與規劃：我的生涯手冊</t>
    </r>
    <phoneticPr fontId="3" type="noConversion"/>
  </si>
  <si>
    <r>
      <rPr>
        <sz val="12"/>
        <rFont val="標楷體"/>
        <family val="4"/>
        <charset val="136"/>
      </rPr>
      <t>生涯規劃</t>
    </r>
    <phoneticPr fontId="3" type="noConversion"/>
  </si>
  <si>
    <r>
      <rPr>
        <sz val="12"/>
        <rFont val="標楷體"/>
        <family val="4"/>
        <charset val="136"/>
      </rPr>
      <t>吳芝儀、蔡瓊玉著</t>
    </r>
    <phoneticPr fontId="3" type="noConversion"/>
  </si>
  <si>
    <r>
      <rPr>
        <sz val="12"/>
        <rFont val="標楷體"/>
        <family val="4"/>
        <charset val="136"/>
      </rPr>
      <t>甄選入學面試題庫</t>
    </r>
    <phoneticPr fontId="3" type="noConversion"/>
  </si>
  <si>
    <r>
      <rPr>
        <sz val="12"/>
        <rFont val="標楷體"/>
        <family val="4"/>
        <charset val="136"/>
      </rPr>
      <t>甄選入學面試特訓</t>
    </r>
    <phoneticPr fontId="3" type="noConversion"/>
  </si>
  <si>
    <r>
      <rPr>
        <sz val="12"/>
        <rFont val="標楷體"/>
        <family val="4"/>
        <charset val="136"/>
      </rPr>
      <t>感恩系列</t>
    </r>
    <r>
      <rPr>
        <sz val="12"/>
        <rFont val="Times New Roman"/>
        <family val="1"/>
      </rPr>
      <t>4-</t>
    </r>
    <r>
      <rPr>
        <sz val="12"/>
        <rFont val="標楷體"/>
        <family val="4"/>
        <charset val="136"/>
      </rPr>
      <t>恩主公的慈悲</t>
    </r>
    <r>
      <rPr>
        <sz val="12"/>
        <rFont val="Times New Roman"/>
        <family val="1"/>
      </rPr>
      <t>--</t>
    </r>
    <r>
      <rPr>
        <sz val="12"/>
        <rFont val="標楷體"/>
        <family val="4"/>
        <charset val="136"/>
      </rPr>
      <t>信眾見證</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</si>
  <si>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行天宮文教發展促進基金會</t>
    </r>
    <phoneticPr fontId="3" type="noConversion"/>
  </si>
  <si>
    <r>
      <t>90.09</t>
    </r>
    <r>
      <rPr>
        <sz val="12"/>
        <rFont val="標楷體"/>
        <family val="4"/>
        <charset val="136"/>
      </rPr>
      <t>贈</t>
    </r>
    <phoneticPr fontId="3" type="noConversion"/>
  </si>
  <si>
    <r>
      <rPr>
        <sz val="12"/>
        <rFont val="標楷體"/>
        <family val="4"/>
        <charset val="136"/>
      </rPr>
      <t>感恩系列</t>
    </r>
    <r>
      <rPr>
        <sz val="12"/>
        <rFont val="Times New Roman"/>
        <family val="1"/>
      </rPr>
      <t>12-</t>
    </r>
    <r>
      <rPr>
        <sz val="12"/>
        <rFont val="標楷體"/>
        <family val="4"/>
        <charset val="136"/>
      </rPr>
      <t>恩主公的慈悲</t>
    </r>
    <r>
      <rPr>
        <sz val="12"/>
        <rFont val="Times New Roman"/>
        <family val="1"/>
      </rPr>
      <t>--</t>
    </r>
    <r>
      <rPr>
        <sz val="12"/>
        <rFont val="標楷體"/>
        <family val="4"/>
        <charset val="136"/>
      </rPr>
      <t>信眾見證</t>
    </r>
    <r>
      <rPr>
        <sz val="12"/>
        <color indexed="10"/>
        <rFont val="Times New Roman"/>
        <family val="1"/>
      </rPr>
      <t/>
    </r>
    <phoneticPr fontId="3" type="noConversion"/>
  </si>
  <si>
    <r>
      <rPr>
        <sz val="12"/>
        <rFont val="標楷體"/>
        <family val="4"/>
        <charset val="136"/>
      </rPr>
      <t>效勞一生</t>
    </r>
    <r>
      <rPr>
        <sz val="12"/>
        <rFont val="Times New Roman"/>
        <family val="1"/>
      </rPr>
      <t>(</t>
    </r>
    <r>
      <rPr>
        <sz val="12"/>
        <rFont val="標楷體"/>
        <family val="4"/>
        <charset val="136"/>
      </rPr>
      <t>第二輯</t>
    </r>
    <r>
      <rPr>
        <sz val="12"/>
        <rFont val="Times New Roman"/>
        <family val="1"/>
      </rPr>
      <t>)--</t>
    </r>
    <r>
      <rPr>
        <sz val="12"/>
        <rFont val="標楷體"/>
        <family val="4"/>
        <charset val="136"/>
      </rPr>
      <t>效勞生的故事</t>
    </r>
    <phoneticPr fontId="3" type="noConversion"/>
  </si>
  <si>
    <r>
      <t>90.10</t>
    </r>
    <r>
      <rPr>
        <sz val="12"/>
        <rFont val="標楷體"/>
        <family val="4"/>
        <charset val="136"/>
      </rPr>
      <t>贈</t>
    </r>
  </si>
  <si>
    <r>
      <rPr>
        <sz val="12"/>
        <rFont val="標楷體"/>
        <family val="4"/>
        <charset val="136"/>
      </rPr>
      <t>閱讀電影手冊</t>
    </r>
    <r>
      <rPr>
        <sz val="12"/>
        <rFont val="Times New Roman"/>
        <family val="1"/>
      </rPr>
      <t>(</t>
    </r>
    <r>
      <rPr>
        <sz val="12"/>
        <rFont val="標楷體"/>
        <family val="4"/>
        <charset val="136"/>
      </rPr>
      <t>一</t>
    </r>
    <r>
      <rPr>
        <sz val="12"/>
        <rFont val="Times New Roman"/>
        <family val="1"/>
      </rPr>
      <t>)</t>
    </r>
    <r>
      <rPr>
        <sz val="12"/>
        <rFont val="標楷體"/>
        <family val="4"/>
        <charset val="136"/>
      </rPr>
      <t>新世代獨領風騷</t>
    </r>
    <phoneticPr fontId="3" type="noConversion"/>
  </si>
  <si>
    <r>
      <rPr>
        <sz val="12"/>
        <rFont val="標楷體"/>
        <family val="4"/>
        <charset val="136"/>
      </rPr>
      <t>洪品俐</t>
    </r>
    <phoneticPr fontId="3" type="noConversion"/>
  </si>
  <si>
    <r>
      <rPr>
        <sz val="12"/>
        <rFont val="標楷體"/>
        <family val="4"/>
        <charset val="136"/>
      </rPr>
      <t>鴻普生活發展中心</t>
    </r>
    <phoneticPr fontId="3" type="noConversion"/>
  </si>
  <si>
    <r>
      <t>90.10</t>
    </r>
    <r>
      <rPr>
        <sz val="12"/>
        <rFont val="標楷體"/>
        <family val="4"/>
        <charset val="136"/>
      </rPr>
      <t>購</t>
    </r>
    <phoneticPr fontId="3" type="noConversion"/>
  </si>
  <si>
    <r>
      <rPr>
        <sz val="12"/>
        <rFont val="標楷體"/>
        <family val="4"/>
        <charset val="136"/>
      </rPr>
      <t>閱讀電影手冊</t>
    </r>
    <r>
      <rPr>
        <sz val="12"/>
        <rFont val="Times New Roman"/>
        <family val="1"/>
      </rPr>
      <t>(</t>
    </r>
    <r>
      <rPr>
        <sz val="12"/>
        <rFont val="標楷體"/>
        <family val="4"/>
        <charset val="136"/>
      </rPr>
      <t>二</t>
    </r>
    <r>
      <rPr>
        <sz val="12"/>
        <rFont val="Times New Roman"/>
        <family val="1"/>
      </rPr>
      <t>)</t>
    </r>
    <r>
      <rPr>
        <sz val="12"/>
        <rFont val="標楷體"/>
        <family val="4"/>
        <charset val="136"/>
      </rPr>
      <t>心理探索生命動力</t>
    </r>
    <phoneticPr fontId="3" type="noConversion"/>
  </si>
  <si>
    <r>
      <rPr>
        <sz val="12"/>
        <rFont val="標楷體"/>
        <family val="4"/>
        <charset val="136"/>
      </rPr>
      <t>閱讀電影手冊</t>
    </r>
    <r>
      <rPr>
        <sz val="12"/>
        <rFont val="Times New Roman"/>
        <family val="1"/>
      </rPr>
      <t>(</t>
    </r>
    <r>
      <rPr>
        <sz val="12"/>
        <rFont val="標楷體"/>
        <family val="4"/>
        <charset val="136"/>
      </rPr>
      <t>三</t>
    </r>
    <r>
      <rPr>
        <sz val="12"/>
        <rFont val="Times New Roman"/>
        <family val="1"/>
      </rPr>
      <t>)</t>
    </r>
    <r>
      <rPr>
        <sz val="12"/>
        <rFont val="標楷體"/>
        <family val="4"/>
        <charset val="136"/>
      </rPr>
      <t>黃金人生</t>
    </r>
    <phoneticPr fontId="3" type="noConversion"/>
  </si>
  <si>
    <r>
      <t>91.02</t>
    </r>
    <r>
      <rPr>
        <sz val="12"/>
        <rFont val="標楷體"/>
        <family val="4"/>
        <charset val="136"/>
      </rPr>
      <t>購</t>
    </r>
    <phoneticPr fontId="3" type="noConversion"/>
  </si>
  <si>
    <r>
      <rPr>
        <sz val="12"/>
        <rFont val="標楷體"/>
        <family val="4"/>
        <charset val="136"/>
      </rPr>
      <t>家庭電影閱讀手冊</t>
    </r>
    <phoneticPr fontId="3" type="noConversion"/>
  </si>
  <si>
    <r>
      <t>91.04</t>
    </r>
    <r>
      <rPr>
        <sz val="12"/>
        <rFont val="標楷體"/>
        <family val="4"/>
        <charset val="136"/>
      </rPr>
      <t>購</t>
    </r>
    <phoneticPr fontId="3" type="noConversion"/>
  </si>
  <si>
    <r>
      <rPr>
        <sz val="12"/>
        <rFont val="標楷體"/>
        <family val="4"/>
        <charset val="136"/>
      </rPr>
      <t>快樂的十日課</t>
    </r>
    <r>
      <rPr>
        <sz val="12"/>
        <rFont val="Times New Roman"/>
        <family val="1"/>
      </rPr>
      <t>[</t>
    </r>
    <r>
      <rPr>
        <sz val="12"/>
        <rFont val="標楷體"/>
        <family val="4"/>
        <charset val="136"/>
      </rPr>
      <t>上</t>
    </r>
    <r>
      <rPr>
        <sz val="12"/>
        <rFont val="Times New Roman"/>
        <family val="1"/>
      </rPr>
      <t>]</t>
    </r>
    <phoneticPr fontId="3" type="noConversion"/>
  </si>
  <si>
    <r>
      <rPr>
        <sz val="12"/>
        <rFont val="標楷體"/>
        <family val="4"/>
        <charset val="136"/>
      </rPr>
      <t>大衛</t>
    </r>
    <r>
      <rPr>
        <sz val="12"/>
        <rFont val="Times New Roman"/>
        <family val="1"/>
      </rPr>
      <t>.</t>
    </r>
    <r>
      <rPr>
        <sz val="12"/>
        <rFont val="標楷體"/>
        <family val="4"/>
        <charset val="136"/>
      </rPr>
      <t>伯恩斯著李淑君等譯</t>
    </r>
    <phoneticPr fontId="3" type="noConversion"/>
  </si>
  <si>
    <r>
      <rPr>
        <sz val="12"/>
        <rFont val="標楷體"/>
        <family val="4"/>
        <charset val="136"/>
      </rPr>
      <t>快樂的十日課</t>
    </r>
    <r>
      <rPr>
        <sz val="12"/>
        <rFont val="Times New Roman"/>
        <family val="1"/>
      </rPr>
      <t>[</t>
    </r>
    <r>
      <rPr>
        <sz val="12"/>
        <rFont val="標楷體"/>
        <family val="4"/>
        <charset val="136"/>
      </rPr>
      <t>下</t>
    </r>
    <r>
      <rPr>
        <sz val="12"/>
        <rFont val="Times New Roman"/>
        <family val="1"/>
      </rPr>
      <t>]</t>
    </r>
    <phoneticPr fontId="3" type="noConversion"/>
  </si>
  <si>
    <r>
      <rPr>
        <sz val="12"/>
        <rFont val="標楷體"/>
        <family val="4"/>
        <charset val="136"/>
      </rPr>
      <t>巫婆一定得死</t>
    </r>
    <phoneticPr fontId="3" type="noConversion"/>
  </si>
  <si>
    <r>
      <rPr>
        <sz val="12"/>
        <rFont val="標楷體"/>
        <family val="4"/>
        <charset val="136"/>
      </rPr>
      <t>雪登</t>
    </r>
    <r>
      <rPr>
        <sz val="12"/>
        <rFont val="Times New Roman"/>
        <family val="1"/>
      </rPr>
      <t>.</t>
    </r>
    <r>
      <rPr>
        <sz val="12"/>
        <rFont val="標楷體"/>
        <family val="4"/>
        <charset val="136"/>
      </rPr>
      <t>凱許登</t>
    </r>
    <phoneticPr fontId="3" type="noConversion"/>
  </si>
  <si>
    <r>
      <rPr>
        <sz val="12"/>
        <rFont val="標楷體"/>
        <family val="4"/>
        <charset val="136"/>
      </rPr>
      <t>大腦體操</t>
    </r>
    <phoneticPr fontId="3" type="noConversion"/>
  </si>
  <si>
    <r>
      <rPr>
        <sz val="12"/>
        <rFont val="標楷體"/>
        <family val="4"/>
        <charset val="136"/>
      </rPr>
      <t>保羅</t>
    </r>
    <r>
      <rPr>
        <sz val="12"/>
        <rFont val="Times New Roman"/>
        <family val="1"/>
      </rPr>
      <t>.</t>
    </r>
    <r>
      <rPr>
        <sz val="12"/>
        <rFont val="標楷體"/>
        <family val="4"/>
        <charset val="136"/>
      </rPr>
      <t>丹尼生著
李開敏譯</t>
    </r>
    <phoneticPr fontId="3" type="noConversion"/>
  </si>
  <si>
    <r>
      <rPr>
        <sz val="12"/>
        <rFont val="標楷體"/>
        <family val="4"/>
        <charset val="136"/>
      </rPr>
      <t>生活裡的貼心話</t>
    </r>
    <phoneticPr fontId="3" type="noConversion"/>
  </si>
  <si>
    <r>
      <rPr>
        <sz val="12"/>
        <rFont val="標楷體"/>
        <family val="4"/>
        <charset val="136"/>
      </rPr>
      <t>心中的自畫像</t>
    </r>
    <phoneticPr fontId="3" type="noConversion"/>
  </si>
  <si>
    <r>
      <rPr>
        <sz val="12"/>
        <rFont val="標楷體"/>
        <family val="4"/>
        <charset val="136"/>
      </rPr>
      <t>你是做夢大師</t>
    </r>
    <phoneticPr fontId="3" type="noConversion"/>
  </si>
  <si>
    <r>
      <rPr>
        <sz val="12"/>
        <rFont val="標楷體"/>
        <family val="4"/>
        <charset val="136"/>
      </rPr>
      <t>蓋兒</t>
    </r>
    <r>
      <rPr>
        <sz val="12"/>
        <rFont val="Times New Roman"/>
        <family val="1"/>
      </rPr>
      <t>.</t>
    </r>
    <r>
      <rPr>
        <sz val="12"/>
        <rFont val="標楷體"/>
        <family val="4"/>
        <charset val="136"/>
      </rPr>
      <t>戴蘭妮</t>
    </r>
    <phoneticPr fontId="3" type="noConversion"/>
  </si>
  <si>
    <r>
      <rPr>
        <sz val="12"/>
        <rFont val="標楷體"/>
        <family val="4"/>
        <charset val="136"/>
      </rPr>
      <t>用心去活</t>
    </r>
    <phoneticPr fontId="3" type="noConversion"/>
  </si>
  <si>
    <r>
      <rPr>
        <sz val="12"/>
        <rFont val="標楷體"/>
        <family val="4"/>
        <charset val="136"/>
      </rPr>
      <t>伊莉沙白</t>
    </r>
    <r>
      <rPr>
        <sz val="12"/>
        <rFont val="Times New Roman"/>
        <family val="1"/>
      </rPr>
      <t>.</t>
    </r>
    <r>
      <rPr>
        <sz val="12"/>
        <rFont val="標楷體"/>
        <family val="4"/>
        <charset val="136"/>
      </rPr>
      <t>庫柏</t>
    </r>
    <r>
      <rPr>
        <sz val="12"/>
        <rFont val="Times New Roman"/>
        <family val="1"/>
      </rPr>
      <t>.</t>
    </r>
    <r>
      <rPr>
        <sz val="12"/>
        <rFont val="標楷體"/>
        <family val="4"/>
        <charset val="136"/>
      </rPr>
      <t xml:space="preserve">羅斯
</t>
    </r>
    <r>
      <rPr>
        <sz val="12"/>
        <rFont val="Times New Roman"/>
        <family val="1"/>
      </rPr>
      <t>,</t>
    </r>
    <r>
      <rPr>
        <sz val="12"/>
        <rFont val="標楷體"/>
        <family val="4"/>
        <charset val="136"/>
      </rPr>
      <t>大衛</t>
    </r>
    <r>
      <rPr>
        <sz val="12"/>
        <rFont val="Times New Roman"/>
        <family val="1"/>
      </rPr>
      <t>.</t>
    </r>
    <r>
      <rPr>
        <sz val="12"/>
        <rFont val="標楷體"/>
        <family val="4"/>
        <charset val="136"/>
      </rPr>
      <t>凱斯勒</t>
    </r>
    <phoneticPr fontId="3" type="noConversion"/>
  </si>
  <si>
    <r>
      <rPr>
        <sz val="12"/>
        <rFont val="標楷體"/>
        <family val="4"/>
        <charset val="136"/>
      </rPr>
      <t>解決問題的諮商架構</t>
    </r>
    <phoneticPr fontId="3" type="noConversion"/>
  </si>
  <si>
    <r>
      <rPr>
        <sz val="12"/>
        <rFont val="標楷體"/>
        <family val="4"/>
        <charset val="136"/>
      </rPr>
      <t>邱德才</t>
    </r>
    <phoneticPr fontId="3" type="noConversion"/>
  </si>
  <si>
    <r>
      <rPr>
        <sz val="12"/>
        <rFont val="標楷體"/>
        <family val="4"/>
        <charset val="136"/>
      </rPr>
      <t>與心共舞</t>
    </r>
    <phoneticPr fontId="3" type="noConversion"/>
  </si>
  <si>
    <r>
      <rPr>
        <sz val="12"/>
        <rFont val="標楷體"/>
        <family val="4"/>
        <charset val="136"/>
      </rPr>
      <t>李宗芹</t>
    </r>
    <phoneticPr fontId="3" type="noConversion"/>
  </si>
  <si>
    <r>
      <rPr>
        <sz val="12"/>
        <rFont val="標楷體"/>
        <family val="4"/>
        <charset val="136"/>
      </rPr>
      <t>少年不憂慮</t>
    </r>
    <phoneticPr fontId="3" type="noConversion"/>
  </si>
  <si>
    <r>
      <rPr>
        <sz val="12"/>
        <rFont val="標楷體"/>
        <family val="4"/>
        <charset val="136"/>
      </rPr>
      <t>諮商技術</t>
    </r>
    <phoneticPr fontId="3" type="noConversion"/>
  </si>
  <si>
    <r>
      <rPr>
        <sz val="12"/>
        <rFont val="標楷體"/>
        <family val="4"/>
        <charset val="136"/>
      </rPr>
      <t>陳金定</t>
    </r>
    <phoneticPr fontId="3" type="noConversion"/>
  </si>
  <si>
    <r>
      <rPr>
        <sz val="12"/>
        <rFont val="標楷體"/>
        <family val="4"/>
        <charset val="136"/>
      </rPr>
      <t>諮商理論</t>
    </r>
    <r>
      <rPr>
        <sz val="12"/>
        <rFont val="Times New Roman"/>
        <family val="1"/>
      </rPr>
      <t>.</t>
    </r>
    <r>
      <rPr>
        <sz val="12"/>
        <rFont val="標楷體"/>
        <family val="4"/>
        <charset val="136"/>
      </rPr>
      <t>技術與實務</t>
    </r>
    <phoneticPr fontId="3" type="noConversion"/>
  </si>
  <si>
    <r>
      <rPr>
        <sz val="12"/>
        <rFont val="標楷體"/>
        <family val="4"/>
        <charset val="136"/>
      </rPr>
      <t>潘正德</t>
    </r>
    <phoneticPr fontId="3" type="noConversion"/>
  </si>
  <si>
    <r>
      <rPr>
        <sz val="12"/>
        <rFont val="標楷體"/>
        <family val="4"/>
        <charset val="136"/>
      </rPr>
      <t>戲劇教學</t>
    </r>
    <r>
      <rPr>
        <sz val="12"/>
        <rFont val="Times New Roman"/>
        <family val="1"/>
      </rPr>
      <t>-</t>
    </r>
    <r>
      <rPr>
        <sz val="12"/>
        <rFont val="標楷體"/>
        <family val="4"/>
        <charset val="136"/>
      </rPr>
      <t>啟動多彩的心</t>
    </r>
    <phoneticPr fontId="3" type="noConversion"/>
  </si>
  <si>
    <r>
      <t>N.Morgan.J.Saxton</t>
    </r>
    <r>
      <rPr>
        <sz val="12"/>
        <rFont val="標楷體"/>
        <family val="4"/>
        <charset val="136"/>
      </rPr>
      <t>著
鄭黛瓊譯</t>
    </r>
    <phoneticPr fontId="3" type="noConversion"/>
  </si>
  <si>
    <r>
      <rPr>
        <sz val="12"/>
        <rFont val="標楷體"/>
        <family val="4"/>
        <charset val="136"/>
      </rPr>
      <t>音樂治療與教育手冊</t>
    </r>
    <phoneticPr fontId="3" type="noConversion"/>
  </si>
  <si>
    <r>
      <rPr>
        <sz val="12"/>
        <rFont val="標楷體"/>
        <family val="4"/>
        <charset val="136"/>
      </rPr>
      <t>林貴美</t>
    </r>
    <phoneticPr fontId="3" type="noConversion"/>
  </si>
  <si>
    <r>
      <rPr>
        <sz val="12"/>
        <rFont val="標楷體"/>
        <family val="4"/>
        <charset val="136"/>
      </rPr>
      <t>心理出版社</t>
    </r>
    <phoneticPr fontId="3" type="noConversion"/>
  </si>
  <si>
    <r>
      <rPr>
        <sz val="12"/>
        <rFont val="標楷體"/>
        <family val="4"/>
        <charset val="136"/>
      </rPr>
      <t>現代社區精神醫療</t>
    </r>
    <phoneticPr fontId="3" type="noConversion"/>
  </si>
  <si>
    <r>
      <rPr>
        <sz val="12"/>
        <rFont val="標楷體"/>
        <family val="4"/>
        <charset val="136"/>
      </rPr>
      <t>開啟孩子的心窗</t>
    </r>
    <phoneticPr fontId="3" type="noConversion"/>
  </si>
  <si>
    <r>
      <t>Violet Oaklander</t>
    </r>
    <r>
      <rPr>
        <sz val="12"/>
        <rFont val="標楷體"/>
        <family val="4"/>
        <charset val="136"/>
      </rPr>
      <t>著
沈益君譯</t>
    </r>
    <phoneticPr fontId="3" type="noConversion"/>
  </si>
  <si>
    <r>
      <rPr>
        <sz val="12"/>
        <rFont val="標楷體"/>
        <family val="4"/>
        <charset val="136"/>
      </rPr>
      <t>學習輔導</t>
    </r>
  </si>
  <si>
    <r>
      <rPr>
        <sz val="12"/>
        <rFont val="標楷體"/>
        <family val="4"/>
        <charset val="136"/>
      </rPr>
      <t>李咏吟</t>
    </r>
    <phoneticPr fontId="3" type="noConversion"/>
  </si>
  <si>
    <r>
      <rPr>
        <sz val="12"/>
        <rFont val="標楷體"/>
        <family val="4"/>
        <charset val="136"/>
      </rPr>
      <t>握住生命的手</t>
    </r>
    <r>
      <rPr>
        <sz val="12"/>
        <rFont val="Times New Roman"/>
        <family val="1"/>
      </rPr>
      <t xml:space="preserve">  
</t>
    </r>
    <r>
      <rPr>
        <sz val="12"/>
        <rFont val="標楷體"/>
        <family val="4"/>
        <charset val="136"/>
      </rPr>
      <t>玄空師父開示錄故事版</t>
    </r>
    <phoneticPr fontId="3" type="noConversion"/>
  </si>
  <si>
    <r>
      <rPr>
        <sz val="12"/>
        <rFont val="標楷體"/>
        <family val="4"/>
        <charset val="136"/>
      </rPr>
      <t>黃忠臣</t>
    </r>
    <phoneticPr fontId="3" type="noConversion"/>
  </si>
  <si>
    <r>
      <rPr>
        <sz val="12"/>
        <rFont val="標楷體"/>
        <family val="4"/>
        <charset val="136"/>
      </rPr>
      <t>行天宮</t>
    </r>
    <phoneticPr fontId="3" type="noConversion"/>
  </si>
  <si>
    <r>
      <rPr>
        <sz val="12"/>
        <rFont val="標楷體"/>
        <family val="4"/>
        <charset val="136"/>
      </rPr>
      <t>種一畝甘淳的心田</t>
    </r>
    <r>
      <rPr>
        <sz val="12"/>
        <rFont val="Times New Roman"/>
        <family val="1"/>
      </rPr>
      <t xml:space="preserve">--
</t>
    </r>
    <r>
      <rPr>
        <sz val="12"/>
        <rFont val="標楷體"/>
        <family val="4"/>
        <charset val="136"/>
      </rPr>
      <t>行天宮公益志業九二一震災紀實</t>
    </r>
    <phoneticPr fontId="3" type="noConversion"/>
  </si>
  <si>
    <r>
      <rPr>
        <sz val="12"/>
        <rFont val="標楷體"/>
        <family val="4"/>
        <charset val="136"/>
      </rPr>
      <t>行天宮文教發展
促進基金會</t>
    </r>
    <phoneticPr fontId="3" type="noConversion"/>
  </si>
  <si>
    <r>
      <rPr>
        <sz val="12"/>
        <rFont val="標楷體"/>
        <family val="4"/>
        <charset val="136"/>
      </rPr>
      <t>生命的答案水知道</t>
    </r>
    <phoneticPr fontId="3" type="noConversion"/>
  </si>
  <si>
    <r>
      <rPr>
        <sz val="12"/>
        <rFont val="標楷體"/>
        <family val="4"/>
        <charset val="136"/>
      </rPr>
      <t>長安靜美</t>
    </r>
    <phoneticPr fontId="3" type="noConversion"/>
  </si>
  <si>
    <r>
      <rPr>
        <sz val="12"/>
        <rFont val="標楷體"/>
        <family val="4"/>
        <charset val="136"/>
      </rPr>
      <t>如何</t>
    </r>
    <phoneticPr fontId="3" type="noConversion"/>
  </si>
  <si>
    <r>
      <rPr>
        <sz val="12"/>
        <rFont val="標楷體"/>
        <family val="4"/>
        <charset val="136"/>
      </rPr>
      <t>婦幼真愛宣言</t>
    </r>
    <phoneticPr fontId="3" type="noConversion"/>
  </si>
  <si>
    <r>
      <rPr>
        <sz val="12"/>
        <rFont val="標楷體"/>
        <family val="4"/>
        <charset val="136"/>
      </rPr>
      <t>台灣省婦幼協會</t>
    </r>
    <phoneticPr fontId="3" type="noConversion"/>
  </si>
  <si>
    <r>
      <rPr>
        <sz val="12"/>
        <rFont val="標楷體"/>
        <family val="4"/>
        <charset val="136"/>
      </rPr>
      <t>天使走過人間</t>
    </r>
    <r>
      <rPr>
        <sz val="12"/>
        <rFont val="Times New Roman"/>
        <family val="1"/>
      </rPr>
      <t>--</t>
    </r>
    <r>
      <rPr>
        <sz val="12"/>
        <rFont val="標楷體"/>
        <family val="4"/>
        <charset val="136"/>
      </rPr>
      <t>生與死之回憶錄</t>
    </r>
    <phoneticPr fontId="3" type="noConversion"/>
  </si>
  <si>
    <r>
      <rPr>
        <sz val="12"/>
        <rFont val="標楷體"/>
        <family val="4"/>
        <charset val="136"/>
      </rPr>
      <t>伊利沙白作李永平譯</t>
    </r>
    <phoneticPr fontId="3" type="noConversion"/>
  </si>
  <si>
    <r>
      <rPr>
        <sz val="12"/>
        <rFont val="標楷體"/>
        <family val="4"/>
        <charset val="136"/>
      </rPr>
      <t>天下文化</t>
    </r>
    <phoneticPr fontId="3" type="noConversion"/>
  </si>
  <si>
    <r>
      <rPr>
        <sz val="12"/>
        <rFont val="標楷體"/>
        <family val="4"/>
        <charset val="136"/>
      </rPr>
      <t>王喬真贈</t>
    </r>
    <phoneticPr fontId="3" type="noConversion"/>
  </si>
  <si>
    <r>
      <rPr>
        <sz val="12"/>
        <rFont val="標楷體"/>
        <family val="4"/>
        <charset val="136"/>
      </rPr>
      <t>歌詠生命的旋律</t>
    </r>
    <r>
      <rPr>
        <sz val="12"/>
        <rFont val="Times New Roman"/>
        <family val="1"/>
      </rPr>
      <t>~</t>
    </r>
    <r>
      <rPr>
        <sz val="12"/>
        <rFont val="標楷體"/>
        <family val="4"/>
        <charset val="136"/>
      </rPr>
      <t>高中職生命教育教案</t>
    </r>
    <phoneticPr fontId="3" type="noConversion"/>
  </si>
  <si>
    <r>
      <rPr>
        <sz val="12"/>
        <rFont val="標楷體"/>
        <family val="4"/>
        <charset val="136"/>
      </rPr>
      <t>孫效智</t>
    </r>
    <phoneticPr fontId="3" type="noConversion"/>
  </si>
  <si>
    <r>
      <t>93.06</t>
    </r>
    <r>
      <rPr>
        <sz val="12"/>
        <rFont val="標楷體"/>
        <family val="4"/>
        <charset val="136"/>
      </rPr>
      <t>購</t>
    </r>
    <phoneticPr fontId="3" type="noConversion"/>
  </si>
  <si>
    <r>
      <rPr>
        <sz val="12"/>
        <rFont val="標楷體"/>
        <family val="4"/>
        <charset val="136"/>
      </rPr>
      <t>自尊心</t>
    </r>
    <phoneticPr fontId="3" type="noConversion"/>
  </si>
  <si>
    <r>
      <rPr>
        <sz val="12"/>
        <rFont val="標楷體"/>
        <family val="4"/>
        <charset val="136"/>
      </rPr>
      <t>孫允寬</t>
    </r>
    <phoneticPr fontId="3" type="noConversion"/>
  </si>
  <si>
    <r>
      <rPr>
        <sz val="12"/>
        <rFont val="標楷體"/>
        <family val="4"/>
        <charset val="136"/>
      </rPr>
      <t>記得月亮活下來</t>
    </r>
    <phoneticPr fontId="3" type="noConversion"/>
  </si>
  <si>
    <r>
      <rPr>
        <sz val="12"/>
        <rFont val="標楷體"/>
        <family val="4"/>
        <charset val="136"/>
      </rPr>
      <t>梁玉芳</t>
    </r>
    <phoneticPr fontId="3" type="noConversion"/>
  </si>
  <si>
    <r>
      <rPr>
        <sz val="12"/>
        <rFont val="標楷體"/>
        <family val="4"/>
        <charset val="136"/>
      </rPr>
      <t>勵馨協會</t>
    </r>
    <phoneticPr fontId="3" type="noConversion"/>
  </si>
  <si>
    <r>
      <rPr>
        <sz val="12"/>
        <rFont val="標楷體"/>
        <family val="4"/>
        <charset val="136"/>
      </rPr>
      <t>賞識你的孩子</t>
    </r>
    <phoneticPr fontId="3" type="noConversion"/>
  </si>
  <si>
    <r>
      <rPr>
        <sz val="12"/>
        <rFont val="標楷體"/>
        <family val="4"/>
        <charset val="136"/>
      </rPr>
      <t>周弘</t>
    </r>
    <phoneticPr fontId="3" type="noConversion"/>
  </si>
  <si>
    <r>
      <rPr>
        <sz val="12"/>
        <rFont val="標楷體"/>
        <family val="4"/>
        <charset val="136"/>
      </rPr>
      <t>上游</t>
    </r>
    <phoneticPr fontId="3" type="noConversion"/>
  </si>
  <si>
    <r>
      <rPr>
        <sz val="12"/>
        <rFont val="標楷體"/>
        <family val="4"/>
        <charset val="136"/>
      </rPr>
      <t>聊書學文學</t>
    </r>
    <phoneticPr fontId="3" type="noConversion"/>
  </si>
  <si>
    <r>
      <rPr>
        <sz val="12"/>
        <rFont val="標楷體"/>
        <family val="4"/>
        <charset val="136"/>
      </rPr>
      <t>吳敏而</t>
    </r>
    <phoneticPr fontId="3" type="noConversion"/>
  </si>
  <si>
    <r>
      <rPr>
        <sz val="12"/>
        <rFont val="標楷體"/>
        <family val="4"/>
        <charset val="136"/>
      </rPr>
      <t>朗智</t>
    </r>
    <phoneticPr fontId="3" type="noConversion"/>
  </si>
  <si>
    <r>
      <t>94.09</t>
    </r>
    <r>
      <rPr>
        <sz val="12"/>
        <rFont val="標楷體"/>
        <family val="4"/>
        <charset val="136"/>
      </rPr>
      <t>贈</t>
    </r>
    <phoneticPr fontId="3" type="noConversion"/>
  </si>
  <si>
    <r>
      <rPr>
        <sz val="12"/>
        <rFont val="標楷體"/>
        <family val="4"/>
        <charset val="136"/>
      </rPr>
      <t>聊書學語文</t>
    </r>
    <phoneticPr fontId="3" type="noConversion"/>
  </si>
  <si>
    <r>
      <rPr>
        <sz val="12"/>
        <rFont val="標楷體"/>
        <family val="4"/>
        <charset val="136"/>
      </rPr>
      <t>聊書與人生</t>
    </r>
    <phoneticPr fontId="3" type="noConversion"/>
  </si>
  <si>
    <r>
      <rPr>
        <sz val="12"/>
        <rFont val="標楷體"/>
        <family val="4"/>
        <charset val="136"/>
      </rPr>
      <t>弱視練習教材圖形篇</t>
    </r>
    <phoneticPr fontId="3" type="noConversion"/>
  </si>
  <si>
    <r>
      <rPr>
        <sz val="12"/>
        <rFont val="標楷體"/>
        <family val="4"/>
        <charset val="136"/>
      </rPr>
      <t>台中啟明學校</t>
    </r>
    <phoneticPr fontId="3" type="noConversion"/>
  </si>
  <si>
    <r>
      <rPr>
        <sz val="12"/>
        <rFont val="標楷體"/>
        <family val="4"/>
        <charset val="136"/>
      </rPr>
      <t>台中啟明</t>
    </r>
    <phoneticPr fontId="3" type="noConversion"/>
  </si>
  <si>
    <r>
      <t>94.10</t>
    </r>
    <r>
      <rPr>
        <sz val="12"/>
        <rFont val="標楷體"/>
        <family val="4"/>
        <charset val="136"/>
      </rPr>
      <t>贈</t>
    </r>
    <phoneticPr fontId="3" type="noConversion"/>
  </si>
  <si>
    <r>
      <rPr>
        <sz val="12"/>
        <rFont val="標楷體"/>
        <family val="4"/>
        <charset val="136"/>
      </rPr>
      <t>救救孩子</t>
    </r>
    <phoneticPr fontId="3" type="noConversion"/>
  </si>
  <si>
    <r>
      <rPr>
        <sz val="12"/>
        <rFont val="標楷體"/>
        <family val="4"/>
        <charset val="136"/>
      </rPr>
      <t>司晶</t>
    </r>
    <phoneticPr fontId="3" type="noConversion"/>
  </si>
  <si>
    <r>
      <rPr>
        <sz val="12"/>
        <rFont val="標楷體"/>
        <family val="4"/>
        <charset val="136"/>
      </rPr>
      <t>方向</t>
    </r>
    <phoneticPr fontId="3" type="noConversion"/>
  </si>
  <si>
    <r>
      <t>94.11</t>
    </r>
    <r>
      <rPr>
        <sz val="12"/>
        <rFont val="標楷體"/>
        <family val="4"/>
        <charset val="136"/>
      </rPr>
      <t>贈</t>
    </r>
    <phoneticPr fontId="3" type="noConversion"/>
  </si>
  <si>
    <r>
      <rPr>
        <sz val="12"/>
        <rFont val="標楷體"/>
        <family val="4"/>
        <charset val="136"/>
      </rPr>
      <t>戀人法庭</t>
    </r>
    <phoneticPr fontId="3" type="noConversion"/>
  </si>
  <si>
    <r>
      <rPr>
        <sz val="12"/>
        <rFont val="標楷體"/>
        <family val="4"/>
        <charset val="136"/>
      </rPr>
      <t>徐玫怡</t>
    </r>
    <phoneticPr fontId="3" type="noConversion"/>
  </si>
  <si>
    <r>
      <rPr>
        <sz val="12"/>
        <rFont val="標楷體"/>
        <family val="4"/>
        <charset val="136"/>
      </rPr>
      <t>方智</t>
    </r>
    <phoneticPr fontId="3" type="noConversion"/>
  </si>
  <si>
    <r>
      <t>95.02</t>
    </r>
    <r>
      <rPr>
        <sz val="12"/>
        <rFont val="標楷體"/>
        <family val="4"/>
        <charset val="136"/>
      </rPr>
      <t>贈</t>
    </r>
    <phoneticPr fontId="3" type="noConversion"/>
  </si>
  <si>
    <r>
      <rPr>
        <sz val="12"/>
        <rFont val="標楷體"/>
        <family val="4"/>
        <charset val="136"/>
      </rPr>
      <t>自殺防範指引</t>
    </r>
    <phoneticPr fontId="3" type="noConversion"/>
  </si>
  <si>
    <r>
      <rPr>
        <sz val="12"/>
        <rFont val="標楷體"/>
        <family val="4"/>
        <charset val="136"/>
      </rPr>
      <t>李明濱</t>
    </r>
    <phoneticPr fontId="3" type="noConversion"/>
  </si>
  <si>
    <r>
      <rPr>
        <sz val="12"/>
        <rFont val="標楷體"/>
        <family val="4"/>
        <charset val="136"/>
      </rPr>
      <t>衛生署</t>
    </r>
    <phoneticPr fontId="3" type="noConversion"/>
  </si>
  <si>
    <r>
      <t>95.09</t>
    </r>
    <r>
      <rPr>
        <sz val="12"/>
        <rFont val="標楷體"/>
        <family val="4"/>
        <charset val="136"/>
      </rPr>
      <t>贈</t>
    </r>
    <phoneticPr fontId="3" type="noConversion"/>
  </si>
  <si>
    <r>
      <rPr>
        <sz val="12"/>
        <rFont val="標楷體"/>
        <family val="4"/>
        <charset val="136"/>
      </rPr>
      <t>我們都是總統</t>
    </r>
    <phoneticPr fontId="3" type="noConversion"/>
  </si>
  <si>
    <r>
      <rPr>
        <sz val="12"/>
        <rFont val="標楷體"/>
        <family val="4"/>
        <charset val="136"/>
      </rPr>
      <t>宋芳綺</t>
    </r>
    <phoneticPr fontId="3" type="noConversion"/>
  </si>
  <si>
    <r>
      <rPr>
        <sz val="12"/>
        <rFont val="標楷體"/>
        <family val="4"/>
        <charset val="136"/>
      </rPr>
      <t>海鴿文化</t>
    </r>
    <phoneticPr fontId="3" type="noConversion"/>
  </si>
  <si>
    <r>
      <rPr>
        <sz val="12"/>
        <rFont val="標楷體"/>
        <family val="4"/>
        <charset val="136"/>
      </rPr>
      <t>未婚懷孕怎麼辦</t>
    </r>
    <phoneticPr fontId="3" type="noConversion"/>
  </si>
  <si>
    <r>
      <rPr>
        <sz val="12"/>
        <rFont val="標楷體"/>
        <family val="4"/>
        <charset val="136"/>
      </rPr>
      <t>台北市女性權益促進會</t>
    </r>
    <phoneticPr fontId="3" type="noConversion"/>
  </si>
  <si>
    <r>
      <rPr>
        <sz val="12"/>
        <rFont val="標楷體"/>
        <family val="4"/>
        <charset val="136"/>
      </rPr>
      <t>北市女權促進會</t>
    </r>
    <phoneticPr fontId="3" type="noConversion"/>
  </si>
  <si>
    <r>
      <t>95.10</t>
    </r>
    <r>
      <rPr>
        <sz val="12"/>
        <rFont val="標楷體"/>
        <family val="4"/>
        <charset val="136"/>
      </rPr>
      <t>贈</t>
    </r>
    <phoneticPr fontId="3" type="noConversion"/>
  </si>
  <si>
    <r>
      <rPr>
        <sz val="12"/>
        <rFont val="標楷體"/>
        <family val="4"/>
        <charset val="136"/>
      </rPr>
      <t>玩好團隊</t>
    </r>
    <r>
      <rPr>
        <sz val="12"/>
        <rFont val="Times New Roman"/>
        <family val="1"/>
      </rPr>
      <t>~</t>
    </r>
    <r>
      <rPr>
        <sz val="12"/>
        <rFont val="標楷體"/>
        <family val="4"/>
        <charset val="136"/>
      </rPr>
      <t>探索體驗活動</t>
    </r>
    <phoneticPr fontId="3" type="noConversion"/>
  </si>
  <si>
    <r>
      <t>95.12</t>
    </r>
    <r>
      <rPr>
        <sz val="12"/>
        <rFont val="標楷體"/>
        <family val="4"/>
        <charset val="136"/>
      </rPr>
      <t>購</t>
    </r>
    <phoneticPr fontId="3" type="noConversion"/>
  </si>
  <si>
    <r>
      <rPr>
        <sz val="12"/>
        <rFont val="標楷體"/>
        <family val="4"/>
        <charset val="136"/>
      </rPr>
      <t>性別不設限職涯任我行</t>
    </r>
    <phoneticPr fontId="3" type="noConversion"/>
  </si>
  <si>
    <r>
      <rPr>
        <sz val="12"/>
        <rFont val="標楷體"/>
        <family val="4"/>
        <charset val="136"/>
      </rPr>
      <t>性別平等教育協會</t>
    </r>
    <phoneticPr fontId="3" type="noConversion"/>
  </si>
  <si>
    <r>
      <rPr>
        <sz val="12"/>
        <rFont val="標楷體"/>
        <family val="4"/>
        <charset val="136"/>
      </rPr>
      <t>教育部</t>
    </r>
    <phoneticPr fontId="3" type="noConversion"/>
  </si>
  <si>
    <r>
      <t>96.06</t>
    </r>
    <r>
      <rPr>
        <sz val="12"/>
        <rFont val="標楷體"/>
        <family val="4"/>
        <charset val="136"/>
      </rPr>
      <t>贈</t>
    </r>
    <phoneticPr fontId="3" type="noConversion"/>
  </si>
  <si>
    <r>
      <rPr>
        <sz val="12"/>
        <rFont val="標楷體"/>
        <family val="4"/>
        <charset val="136"/>
      </rPr>
      <t>太空人與小紅帽</t>
    </r>
    <r>
      <rPr>
        <sz val="12"/>
        <rFont val="Times New Roman"/>
        <family val="1"/>
      </rPr>
      <t xml:space="preserve">  </t>
    </r>
    <phoneticPr fontId="3" type="noConversion"/>
  </si>
  <si>
    <r>
      <t>96.09</t>
    </r>
    <r>
      <rPr>
        <sz val="12"/>
        <rFont val="標楷體"/>
        <family val="4"/>
        <charset val="136"/>
      </rPr>
      <t>贈</t>
    </r>
    <phoneticPr fontId="3" type="noConversion"/>
  </si>
  <si>
    <r>
      <rPr>
        <sz val="12"/>
        <rFont val="標楷體"/>
        <family val="4"/>
        <charset val="136"/>
      </rPr>
      <t>生命教育概論</t>
    </r>
    <phoneticPr fontId="3" type="noConversion"/>
  </si>
  <si>
    <r>
      <rPr>
        <sz val="12"/>
        <rFont val="標楷體"/>
        <family val="4"/>
        <charset val="136"/>
      </rPr>
      <t>羅東高中</t>
    </r>
    <phoneticPr fontId="3" type="noConversion"/>
  </si>
  <si>
    <r>
      <t>96.10</t>
    </r>
    <r>
      <rPr>
        <sz val="12"/>
        <rFont val="標楷體"/>
        <family val="4"/>
        <charset val="136"/>
      </rPr>
      <t>贈</t>
    </r>
    <phoneticPr fontId="3" type="noConversion"/>
  </si>
  <si>
    <r>
      <rPr>
        <sz val="12"/>
        <rFont val="標楷體"/>
        <family val="4"/>
        <charset val="136"/>
      </rPr>
      <t>未婚懷孕怎麼辦</t>
    </r>
    <r>
      <rPr>
        <sz val="12"/>
        <rFont val="Times New Roman"/>
        <family val="1"/>
      </rPr>
      <t>(</t>
    </r>
    <r>
      <rPr>
        <sz val="12"/>
        <rFont val="標楷體"/>
        <family val="4"/>
        <charset val="136"/>
      </rPr>
      <t>新版</t>
    </r>
    <r>
      <rPr>
        <sz val="12"/>
        <rFont val="Times New Roman"/>
        <family val="1"/>
      </rPr>
      <t>)</t>
    </r>
    <phoneticPr fontId="3" type="noConversion"/>
  </si>
  <si>
    <r>
      <t>97.05</t>
    </r>
    <r>
      <rPr>
        <sz val="12"/>
        <rFont val="標楷體"/>
        <family val="4"/>
        <charset val="136"/>
      </rPr>
      <t>贈</t>
    </r>
    <phoneticPr fontId="3" type="noConversion"/>
  </si>
  <si>
    <r>
      <rPr>
        <sz val="12"/>
        <rFont val="標楷體"/>
        <family val="4"/>
        <charset val="136"/>
      </rPr>
      <t>新移民子女的教育</t>
    </r>
    <phoneticPr fontId="3" type="noConversion"/>
  </si>
  <si>
    <r>
      <rPr>
        <sz val="12"/>
        <rFont val="標楷體"/>
        <family val="4"/>
        <charset val="136"/>
      </rPr>
      <t>張芳全</t>
    </r>
    <phoneticPr fontId="3" type="noConversion"/>
  </si>
  <si>
    <r>
      <t>97.11</t>
    </r>
    <r>
      <rPr>
        <sz val="12"/>
        <rFont val="標楷體"/>
        <family val="4"/>
        <charset val="136"/>
      </rPr>
      <t>贈</t>
    </r>
    <phoneticPr fontId="3" type="noConversion"/>
  </si>
  <si>
    <r>
      <rPr>
        <sz val="12"/>
        <rFont val="標楷體"/>
        <family val="4"/>
        <charset val="136"/>
      </rPr>
      <t>荻原浩</t>
    </r>
    <phoneticPr fontId="3" type="noConversion"/>
  </si>
  <si>
    <r>
      <rPr>
        <sz val="12"/>
        <rFont val="標楷體"/>
        <family val="4"/>
        <charset val="136"/>
      </rPr>
      <t>商周</t>
    </r>
    <phoneticPr fontId="3" type="noConversion"/>
  </si>
  <si>
    <r>
      <rPr>
        <sz val="12"/>
        <rFont val="標楷體"/>
        <family val="4"/>
        <charset val="136"/>
      </rPr>
      <t>傑出女性學者給年輕子的</t>
    </r>
    <r>
      <rPr>
        <sz val="12"/>
        <rFont val="Times New Roman"/>
        <family val="1"/>
      </rPr>
      <t>52</t>
    </r>
    <r>
      <rPr>
        <sz val="12"/>
        <rFont val="標楷體"/>
        <family val="4"/>
        <charset val="136"/>
      </rPr>
      <t>封信</t>
    </r>
    <phoneticPr fontId="3" type="noConversion"/>
  </si>
  <si>
    <r>
      <rPr>
        <sz val="12"/>
        <rFont val="標楷體"/>
        <family val="4"/>
        <charset val="136"/>
      </rPr>
      <t>李遠哲、蕭新煌編</t>
    </r>
    <phoneticPr fontId="3" type="noConversion"/>
  </si>
  <si>
    <r>
      <t>97.12</t>
    </r>
    <r>
      <rPr>
        <sz val="12"/>
        <rFont val="標楷體"/>
        <family val="4"/>
        <charset val="136"/>
      </rPr>
      <t>贈</t>
    </r>
    <phoneticPr fontId="3" type="noConversion"/>
  </si>
  <si>
    <r>
      <rPr>
        <sz val="12"/>
        <rFont val="標楷體"/>
        <family val="4"/>
        <charset val="136"/>
      </rPr>
      <t>最後的演講</t>
    </r>
    <phoneticPr fontId="3" type="noConversion"/>
  </si>
  <si>
    <r>
      <rPr>
        <sz val="12"/>
        <rFont val="標楷體"/>
        <family val="4"/>
        <charset val="136"/>
      </rPr>
      <t>蘭迪鮑許</t>
    </r>
    <phoneticPr fontId="3" type="noConversion"/>
  </si>
  <si>
    <r>
      <rPr>
        <sz val="12"/>
        <rFont val="標楷體"/>
        <family val="4"/>
        <charset val="136"/>
      </rPr>
      <t>焦點解決諮商的應用</t>
    </r>
    <phoneticPr fontId="3" type="noConversion"/>
  </si>
  <si>
    <r>
      <rPr>
        <sz val="12"/>
        <rFont val="標楷體"/>
        <family val="4"/>
        <charset val="136"/>
      </rPr>
      <t>李玉嬋等</t>
    </r>
    <phoneticPr fontId="3" type="noConversion"/>
  </si>
  <si>
    <r>
      <rPr>
        <sz val="12"/>
        <rFont val="標楷體"/>
        <family val="4"/>
        <charset val="136"/>
      </rPr>
      <t>焦點解決短期心理諮商</t>
    </r>
    <phoneticPr fontId="3" type="noConversion"/>
  </si>
  <si>
    <r>
      <rPr>
        <sz val="12"/>
        <rFont val="標楷體"/>
        <family val="4"/>
        <charset val="136"/>
      </rPr>
      <t>許維素</t>
    </r>
    <phoneticPr fontId="3" type="noConversion"/>
  </si>
  <si>
    <r>
      <rPr>
        <sz val="12"/>
        <rFont val="標楷體"/>
        <family val="4"/>
        <charset val="136"/>
      </rPr>
      <t>性騷擾防治教戰手冊∏</t>
    </r>
    <phoneticPr fontId="3" type="noConversion"/>
  </si>
  <si>
    <r>
      <rPr>
        <sz val="12"/>
        <rFont val="標楷體"/>
        <family val="4"/>
        <charset val="136"/>
      </rPr>
      <t>高雄市婦女新知協會</t>
    </r>
    <phoneticPr fontId="3" type="noConversion"/>
  </si>
  <si>
    <r>
      <rPr>
        <sz val="12"/>
        <rFont val="標楷體"/>
        <family val="4"/>
        <charset val="136"/>
      </rPr>
      <t>高雄市社會局</t>
    </r>
    <phoneticPr fontId="3" type="noConversion"/>
  </si>
  <si>
    <r>
      <rPr>
        <sz val="12"/>
        <rFont val="標楷體"/>
        <family val="4"/>
        <charset val="136"/>
      </rPr>
      <t>重生之旅</t>
    </r>
    <phoneticPr fontId="3" type="noConversion"/>
  </si>
  <si>
    <r>
      <rPr>
        <sz val="12"/>
        <rFont val="標楷體"/>
        <family val="4"/>
        <charset val="136"/>
      </rPr>
      <t>李雅馨</t>
    </r>
    <phoneticPr fontId="3" type="noConversion"/>
  </si>
  <si>
    <r>
      <rPr>
        <sz val="12"/>
        <rFont val="標楷體"/>
        <family val="4"/>
        <charset val="136"/>
      </rPr>
      <t>天真文化</t>
    </r>
    <phoneticPr fontId="3" type="noConversion"/>
  </si>
  <si>
    <r>
      <t>98.01</t>
    </r>
    <r>
      <rPr>
        <sz val="12"/>
        <rFont val="標楷體"/>
        <family val="4"/>
        <charset val="136"/>
      </rPr>
      <t>贈</t>
    </r>
    <phoneticPr fontId="3" type="noConversion"/>
  </si>
  <si>
    <r>
      <rPr>
        <sz val="12"/>
        <rFont val="標楷體"/>
        <family val="4"/>
        <charset val="136"/>
      </rPr>
      <t>認識孩子的網路世界：網路素養家長篇</t>
    </r>
    <phoneticPr fontId="3" type="noConversion"/>
  </si>
  <si>
    <r>
      <rPr>
        <sz val="12"/>
        <rFont val="標楷體"/>
        <family val="4"/>
        <charset val="136"/>
      </rPr>
      <t>文宣品</t>
    </r>
    <phoneticPr fontId="3" type="noConversion"/>
  </si>
  <si>
    <r>
      <t>98.02</t>
    </r>
    <r>
      <rPr>
        <sz val="12"/>
        <rFont val="標楷體"/>
        <family val="4"/>
        <charset val="136"/>
      </rPr>
      <t>贈</t>
    </r>
    <phoneticPr fontId="3" type="noConversion"/>
  </si>
  <si>
    <r>
      <rPr>
        <sz val="12"/>
        <rFont val="標楷體"/>
        <family val="4"/>
        <charset val="136"/>
      </rPr>
      <t>認識孩子的網路世界：網路素養教師篇</t>
    </r>
    <phoneticPr fontId="3" type="noConversion"/>
  </si>
  <si>
    <r>
      <t>98.10</t>
    </r>
    <r>
      <rPr>
        <sz val="12"/>
        <rFont val="標楷體"/>
        <family val="4"/>
        <charset val="136"/>
      </rPr>
      <t>贈</t>
    </r>
    <phoneticPr fontId="3" type="noConversion"/>
  </si>
  <si>
    <r>
      <rPr>
        <sz val="12"/>
        <rFont val="標楷體"/>
        <family val="4"/>
        <charset val="136"/>
      </rPr>
      <t>搶救心理創傷</t>
    </r>
    <phoneticPr fontId="3" type="noConversion"/>
  </si>
  <si>
    <r>
      <rPr>
        <sz val="12"/>
        <rFont val="標楷體"/>
        <family val="4"/>
        <charset val="136"/>
      </rPr>
      <t>黃龍杰</t>
    </r>
    <phoneticPr fontId="3" type="noConversion"/>
  </si>
  <si>
    <r>
      <t>98.04</t>
    </r>
    <r>
      <rPr>
        <sz val="12"/>
        <rFont val="標楷體"/>
        <family val="4"/>
        <charset val="136"/>
      </rPr>
      <t>贈</t>
    </r>
    <phoneticPr fontId="3" type="noConversion"/>
  </si>
  <si>
    <r>
      <rPr>
        <sz val="12"/>
        <rFont val="標楷體"/>
        <family val="4"/>
        <charset val="136"/>
      </rPr>
      <t>無性別偏見的校園空間手冊</t>
    </r>
    <phoneticPr fontId="3" type="noConversion"/>
  </si>
  <si>
    <r>
      <rPr>
        <sz val="12"/>
        <rFont val="標楷體"/>
        <family val="4"/>
        <charset val="136"/>
      </rPr>
      <t>愛情選擇權</t>
    </r>
    <phoneticPr fontId="3" type="noConversion"/>
  </si>
  <si>
    <r>
      <rPr>
        <sz val="12"/>
        <rFont val="標楷體"/>
        <family val="4"/>
        <charset val="136"/>
      </rPr>
      <t>現代婦女基金會</t>
    </r>
    <phoneticPr fontId="3" type="noConversion"/>
  </si>
  <si>
    <r>
      <rPr>
        <sz val="12"/>
        <rFont val="標楷體"/>
        <family val="4"/>
        <charset val="136"/>
      </rPr>
      <t>內政部</t>
    </r>
    <phoneticPr fontId="3" type="noConversion"/>
  </si>
  <si>
    <r>
      <rPr>
        <sz val="12"/>
        <rFont val="標楷體"/>
        <family val="4"/>
        <charset val="136"/>
      </rPr>
      <t>校園危機處理</t>
    </r>
    <phoneticPr fontId="3" type="noConversion"/>
  </si>
  <si>
    <r>
      <rPr>
        <sz val="12"/>
        <rFont val="標楷體"/>
        <family val="4"/>
        <charset val="136"/>
      </rPr>
      <t>陳芳雄</t>
    </r>
    <phoneticPr fontId="3" type="noConversion"/>
  </si>
  <si>
    <r>
      <rPr>
        <sz val="12"/>
        <rFont val="標楷體"/>
        <family val="4"/>
        <charset val="136"/>
      </rPr>
      <t>幼獅出版社</t>
    </r>
    <phoneticPr fontId="3" type="noConversion"/>
  </si>
  <si>
    <r>
      <rPr>
        <sz val="12"/>
        <rFont val="標楷體"/>
        <family val="4"/>
        <charset val="136"/>
      </rPr>
      <t>校園安全與危機處理</t>
    </r>
    <phoneticPr fontId="3" type="noConversion"/>
  </si>
  <si>
    <r>
      <rPr>
        <sz val="12"/>
        <rFont val="標楷體"/>
        <family val="4"/>
        <charset val="136"/>
      </rPr>
      <t>許龍君</t>
    </r>
    <phoneticPr fontId="3" type="noConversion"/>
  </si>
  <si>
    <r>
      <rPr>
        <sz val="12"/>
        <rFont val="標楷體"/>
        <family val="4"/>
        <charset val="136"/>
      </rPr>
      <t>五南出版社</t>
    </r>
    <phoneticPr fontId="3" type="noConversion"/>
  </si>
  <si>
    <r>
      <rPr>
        <sz val="12"/>
        <rFont val="標楷體"/>
        <family val="4"/>
        <charset val="136"/>
      </rPr>
      <t>心理投射技巧分析</t>
    </r>
    <phoneticPr fontId="3" type="noConversion"/>
  </si>
  <si>
    <r>
      <rPr>
        <sz val="12"/>
        <rFont val="標楷體"/>
        <family val="4"/>
        <charset val="136"/>
      </rPr>
      <t>梁漢華、黃燦瑛譯</t>
    </r>
    <phoneticPr fontId="3" type="noConversion"/>
  </si>
  <si>
    <r>
      <rPr>
        <sz val="12"/>
        <rFont val="標楷體"/>
        <family val="4"/>
        <charset val="136"/>
      </rPr>
      <t>揚智文化事業</t>
    </r>
    <phoneticPr fontId="3" type="noConversion"/>
  </si>
  <si>
    <r>
      <rPr>
        <sz val="12"/>
        <rFont val="標楷體"/>
        <family val="4"/>
        <charset val="136"/>
      </rPr>
      <t>危機與契機</t>
    </r>
  </si>
  <si>
    <r>
      <rPr>
        <sz val="12"/>
        <rFont val="標楷體"/>
        <family val="4"/>
        <charset val="136"/>
      </rPr>
      <t>鄔佩麗</t>
    </r>
    <phoneticPr fontId="3" type="noConversion"/>
  </si>
  <si>
    <r>
      <rPr>
        <sz val="12"/>
        <rFont val="標楷體"/>
        <family val="4"/>
        <charset val="136"/>
      </rPr>
      <t>台灣省九十學年度職業學校名冊</t>
    </r>
    <phoneticPr fontId="3" type="noConversion"/>
  </si>
  <si>
    <r>
      <rPr>
        <sz val="12"/>
        <rFont val="標楷體"/>
        <family val="4"/>
        <charset val="136"/>
      </rPr>
      <t>教育部中部辦公室</t>
    </r>
    <phoneticPr fontId="3" type="noConversion"/>
  </si>
  <si>
    <r>
      <rPr>
        <sz val="12"/>
        <rFont val="標楷體"/>
        <family val="4"/>
        <charset val="136"/>
      </rPr>
      <t>看見希望看見愛</t>
    </r>
  </si>
  <si>
    <r>
      <rPr>
        <sz val="12"/>
        <rFont val="標楷體"/>
        <family val="4"/>
        <charset val="136"/>
      </rPr>
      <t>蕯提爾的家族治療模式</t>
    </r>
    <phoneticPr fontId="3" type="noConversion"/>
  </si>
  <si>
    <r>
      <rPr>
        <sz val="12"/>
        <rFont val="標楷體"/>
        <family val="4"/>
        <charset val="136"/>
      </rPr>
      <t>維琴尼亞．薩提爾著</t>
    </r>
    <r>
      <rPr>
        <sz val="12"/>
        <rFont val="Times New Roman"/>
        <family val="1"/>
      </rPr>
      <t xml:space="preserve">  
</t>
    </r>
    <r>
      <rPr>
        <sz val="12"/>
        <rFont val="標楷體"/>
        <family val="4"/>
        <charset val="136"/>
      </rPr>
      <t>林沈明瑩、陳登義、楊蓓</t>
    </r>
    <r>
      <rPr>
        <sz val="12"/>
        <rFont val="Times New Roman"/>
        <family val="1"/>
      </rPr>
      <t xml:space="preserve">  </t>
    </r>
    <r>
      <rPr>
        <sz val="12"/>
        <rFont val="標楷體"/>
        <family val="4"/>
        <charset val="136"/>
      </rPr>
      <t>譯者</t>
    </r>
    <phoneticPr fontId="3" type="noConversion"/>
  </si>
  <si>
    <r>
      <rPr>
        <sz val="12"/>
        <rFont val="標楷體"/>
        <family val="4"/>
        <charset val="136"/>
      </rPr>
      <t>呂旭立紀念文教基金會</t>
    </r>
    <phoneticPr fontId="3" type="noConversion"/>
  </si>
  <si>
    <r>
      <rPr>
        <sz val="12"/>
        <rFont val="標楷體"/>
        <family val="4"/>
        <charset val="136"/>
      </rPr>
      <t>最新國中輔導活動單元設計</t>
    </r>
    <phoneticPr fontId="3" type="noConversion"/>
  </si>
  <si>
    <r>
      <rPr>
        <sz val="12"/>
        <rFont val="標楷體"/>
        <family val="4"/>
        <charset val="136"/>
      </rPr>
      <t>吳武典、洪有義</t>
    </r>
    <phoneticPr fontId="3" type="noConversion"/>
  </si>
  <si>
    <r>
      <rPr>
        <sz val="12"/>
        <rFont val="標楷體"/>
        <family val="4"/>
        <charset val="136"/>
      </rPr>
      <t>青年同輩團體輔導計劃</t>
    </r>
    <phoneticPr fontId="3" type="noConversion"/>
  </si>
  <si>
    <r>
      <rPr>
        <sz val="12"/>
        <rFont val="標楷體"/>
        <family val="4"/>
        <charset val="136"/>
      </rPr>
      <t>夏林清</t>
    </r>
    <phoneticPr fontId="3" type="noConversion"/>
  </si>
  <si>
    <r>
      <rPr>
        <sz val="12"/>
        <rFont val="標楷體"/>
        <family val="4"/>
        <charset val="136"/>
      </rPr>
      <t>大洋出版社</t>
    </r>
    <phoneticPr fontId="3" type="noConversion"/>
  </si>
  <si>
    <r>
      <rPr>
        <sz val="12"/>
        <rFont val="標楷體"/>
        <family val="4"/>
        <charset val="136"/>
      </rPr>
      <t>輔導影片導覽手冊</t>
    </r>
    <r>
      <rPr>
        <sz val="12"/>
        <rFont val="Times New Roman"/>
        <family val="1"/>
      </rPr>
      <t xml:space="preserve"> </t>
    </r>
    <phoneticPr fontId="3" type="noConversion"/>
  </si>
  <si>
    <r>
      <rPr>
        <sz val="12"/>
        <rFont val="標楷體"/>
        <family val="4"/>
        <charset val="136"/>
      </rPr>
      <t>高苑工商</t>
    </r>
    <phoneticPr fontId="3" type="noConversion"/>
  </si>
  <si>
    <r>
      <rPr>
        <sz val="12"/>
        <rFont val="標楷體"/>
        <family val="4"/>
        <charset val="136"/>
      </rPr>
      <t>普通心理學</t>
    </r>
  </si>
  <si>
    <r>
      <rPr>
        <sz val="12"/>
        <rFont val="標楷體"/>
        <family val="4"/>
        <charset val="136"/>
      </rPr>
      <t>劉英茂</t>
    </r>
    <phoneticPr fontId="3" type="noConversion"/>
  </si>
  <si>
    <r>
      <rPr>
        <sz val="12"/>
        <rFont val="標楷體"/>
        <family val="4"/>
        <charset val="136"/>
      </rPr>
      <t>全景映像</t>
    </r>
    <phoneticPr fontId="3" type="noConversion"/>
  </si>
  <si>
    <r>
      <rPr>
        <sz val="12"/>
        <rFont val="標楷體"/>
        <family val="4"/>
        <charset val="136"/>
      </rPr>
      <t>全景映像基金會</t>
    </r>
    <phoneticPr fontId="3" type="noConversion"/>
  </si>
  <si>
    <r>
      <rPr>
        <sz val="12"/>
        <rFont val="標楷體"/>
        <family val="4"/>
        <charset val="136"/>
      </rPr>
      <t>蜜蜜甜心派</t>
    </r>
    <phoneticPr fontId="3" type="noConversion"/>
  </si>
  <si>
    <r>
      <rPr>
        <sz val="12"/>
        <rFont val="標楷體"/>
        <family val="4"/>
        <charset val="136"/>
      </rPr>
      <t>台視</t>
    </r>
    <phoneticPr fontId="3" type="noConversion"/>
  </si>
  <si>
    <r>
      <rPr>
        <sz val="12"/>
        <rFont val="標楷體"/>
        <family val="4"/>
        <charset val="136"/>
      </rPr>
      <t>手冊</t>
    </r>
    <phoneticPr fontId="3" type="noConversion"/>
  </si>
  <si>
    <r>
      <rPr>
        <sz val="12"/>
        <rFont val="標楷體"/>
        <family val="4"/>
        <charset val="136"/>
      </rPr>
      <t>影癡自助餐</t>
    </r>
    <phoneticPr fontId="3" type="noConversion"/>
  </si>
  <si>
    <r>
      <rPr>
        <sz val="12"/>
        <rFont val="標楷體"/>
        <family val="4"/>
        <charset val="136"/>
      </rPr>
      <t>聞天祥</t>
    </r>
    <phoneticPr fontId="3" type="noConversion"/>
  </si>
  <si>
    <r>
      <rPr>
        <sz val="12"/>
        <rFont val="標楷體"/>
        <family val="4"/>
        <charset val="136"/>
      </rPr>
      <t>天下雜誌</t>
    </r>
    <r>
      <rPr>
        <sz val="12"/>
        <rFont val="Times New Roman"/>
        <family val="1"/>
      </rPr>
      <t>-</t>
    </r>
    <r>
      <rPr>
        <sz val="12"/>
        <rFont val="標楷體"/>
        <family val="4"/>
        <charset val="136"/>
      </rPr>
      <t>影響</t>
    </r>
    <r>
      <rPr>
        <sz val="12"/>
        <rFont val="Times New Roman"/>
        <family val="1"/>
      </rPr>
      <t>200</t>
    </r>
    <r>
      <rPr>
        <sz val="12"/>
        <rFont val="標楷體"/>
        <family val="4"/>
        <charset val="136"/>
      </rPr>
      <t>飛越</t>
    </r>
    <r>
      <rPr>
        <sz val="12"/>
        <rFont val="Times New Roman"/>
        <family val="1"/>
      </rPr>
      <t>2000</t>
    </r>
    <phoneticPr fontId="3" type="noConversion"/>
  </si>
  <si>
    <r>
      <rPr>
        <sz val="12"/>
        <rFont val="標楷體"/>
        <family val="4"/>
        <charset val="136"/>
      </rPr>
      <t>提升輔導知能</t>
    </r>
    <r>
      <rPr>
        <sz val="12"/>
        <rFont val="Times New Roman"/>
        <family val="1"/>
      </rPr>
      <t>-</t>
    </r>
    <r>
      <rPr>
        <sz val="12"/>
        <rFont val="標楷體"/>
        <family val="4"/>
        <charset val="136"/>
      </rPr>
      <t>實務工作之推動</t>
    </r>
    <phoneticPr fontId="3" type="noConversion"/>
  </si>
  <si>
    <r>
      <rPr>
        <sz val="12"/>
        <rFont val="標楷體"/>
        <family val="4"/>
        <charset val="136"/>
      </rPr>
      <t>董媛卿</t>
    </r>
    <phoneticPr fontId="3" type="noConversion"/>
  </si>
  <si>
    <r>
      <rPr>
        <sz val="12"/>
        <rFont val="標楷體"/>
        <family val="4"/>
        <charset val="136"/>
      </rPr>
      <t>師大書苑</t>
    </r>
    <phoneticPr fontId="3" type="noConversion"/>
  </si>
  <si>
    <r>
      <rPr>
        <sz val="12"/>
        <rFont val="標楷體"/>
        <family val="4"/>
        <charset val="136"/>
      </rPr>
      <t>行為改變技術</t>
    </r>
  </si>
  <si>
    <r>
      <rPr>
        <sz val="12"/>
        <rFont val="標楷體"/>
        <family val="4"/>
        <charset val="136"/>
      </rPr>
      <t>黃瑞煥、歐用生、楊景堯譯</t>
    </r>
    <phoneticPr fontId="3" type="noConversion"/>
  </si>
  <si>
    <r>
      <rPr>
        <sz val="12"/>
        <rFont val="標楷體"/>
        <family val="4"/>
        <charset val="136"/>
      </rPr>
      <t>心理學叢書</t>
    </r>
    <phoneticPr fontId="3" type="noConversion"/>
  </si>
  <si>
    <r>
      <rPr>
        <sz val="12"/>
        <rFont val="標楷體"/>
        <family val="4"/>
        <charset val="136"/>
      </rPr>
      <t>行為改變的理論與技術</t>
    </r>
    <phoneticPr fontId="3" type="noConversion"/>
  </si>
  <si>
    <r>
      <rPr>
        <sz val="12"/>
        <rFont val="標楷體"/>
        <family val="4"/>
        <charset val="136"/>
      </rPr>
      <t>馬信行</t>
    </r>
    <phoneticPr fontId="3" type="noConversion"/>
  </si>
  <si>
    <r>
      <rPr>
        <sz val="12"/>
        <rFont val="標楷體"/>
        <family val="4"/>
        <charset val="136"/>
      </rPr>
      <t>桂冠心理學叢書</t>
    </r>
    <phoneticPr fontId="3" type="noConversion"/>
  </si>
  <si>
    <r>
      <rPr>
        <sz val="12"/>
        <rFont val="標楷體"/>
        <family val="4"/>
        <charset val="136"/>
      </rPr>
      <t>行為改變之理論與應用</t>
    </r>
    <phoneticPr fontId="3" type="noConversion"/>
  </si>
  <si>
    <r>
      <rPr>
        <sz val="12"/>
        <rFont val="標楷體"/>
        <family val="4"/>
        <charset val="136"/>
      </rPr>
      <t>許天威</t>
    </r>
    <phoneticPr fontId="3" type="noConversion"/>
  </si>
  <si>
    <r>
      <rPr>
        <sz val="12"/>
        <rFont val="標楷體"/>
        <family val="4"/>
        <charset val="136"/>
      </rPr>
      <t>復文圖書出版社</t>
    </r>
    <phoneticPr fontId="3" type="noConversion"/>
  </si>
  <si>
    <r>
      <rPr>
        <sz val="12"/>
        <rFont val="標楷體"/>
        <family val="4"/>
        <charset val="136"/>
      </rPr>
      <t>少年行為的診察</t>
    </r>
    <phoneticPr fontId="3" type="noConversion"/>
  </si>
  <si>
    <r>
      <rPr>
        <sz val="12"/>
        <rFont val="標楷體"/>
        <family val="4"/>
        <charset val="136"/>
      </rPr>
      <t>石川弘義著</t>
    </r>
    <phoneticPr fontId="3" type="noConversion"/>
  </si>
  <si>
    <r>
      <rPr>
        <sz val="12"/>
        <rFont val="標楷體"/>
        <family val="4"/>
        <charset val="136"/>
      </rPr>
      <t>巨流圖書公司</t>
    </r>
    <phoneticPr fontId="3" type="noConversion"/>
  </si>
  <si>
    <r>
      <rPr>
        <sz val="12"/>
        <rFont val="標楷體"/>
        <family val="4"/>
        <charset val="136"/>
      </rPr>
      <t>行為改變技術</t>
    </r>
    <r>
      <rPr>
        <sz val="12"/>
        <rFont val="Times New Roman"/>
        <family val="1"/>
      </rPr>
      <t>-</t>
    </r>
    <r>
      <rPr>
        <sz val="12"/>
        <rFont val="標楷體"/>
        <family val="4"/>
        <charset val="136"/>
      </rPr>
      <t>其理論與應用</t>
    </r>
    <phoneticPr fontId="3" type="noConversion"/>
  </si>
  <si>
    <r>
      <rPr>
        <sz val="12"/>
        <rFont val="標楷體"/>
        <family val="4"/>
        <charset val="136"/>
      </rPr>
      <t>陳榮華</t>
    </r>
    <phoneticPr fontId="3" type="noConversion"/>
  </si>
  <si>
    <r>
      <rPr>
        <sz val="12"/>
        <rFont val="標楷體"/>
        <family val="4"/>
        <charset val="136"/>
      </rPr>
      <t>中國行為科學社</t>
    </r>
    <phoneticPr fontId="3" type="noConversion"/>
  </si>
  <si>
    <r>
      <rPr>
        <sz val="12"/>
        <rFont val="標楷體"/>
        <family val="4"/>
        <charset val="136"/>
      </rPr>
      <t>偏差行為輔導與個案研究</t>
    </r>
    <phoneticPr fontId="3" type="noConversion"/>
  </si>
  <si>
    <r>
      <rPr>
        <sz val="12"/>
        <rFont val="標楷體"/>
        <family val="4"/>
        <charset val="136"/>
      </rPr>
      <t>林朝夫、吳武典</t>
    </r>
    <phoneticPr fontId="3" type="noConversion"/>
  </si>
  <si>
    <r>
      <rPr>
        <sz val="12"/>
        <rFont val="標楷體"/>
        <family val="4"/>
        <charset val="136"/>
      </rPr>
      <t>吳武典</t>
    </r>
    <phoneticPr fontId="3" type="noConversion"/>
  </si>
  <si>
    <r>
      <rPr>
        <sz val="12"/>
        <rFont val="標楷體"/>
        <family val="4"/>
        <charset val="136"/>
      </rPr>
      <t>心理學</t>
    </r>
    <phoneticPr fontId="3" type="noConversion"/>
  </si>
  <si>
    <r>
      <rPr>
        <sz val="12"/>
        <rFont val="標楷體"/>
        <family val="4"/>
        <charset val="136"/>
      </rPr>
      <t>東華社會科學叢書</t>
    </r>
    <phoneticPr fontId="3" type="noConversion"/>
  </si>
  <si>
    <r>
      <rPr>
        <sz val="12"/>
        <rFont val="標楷體"/>
        <family val="4"/>
        <charset val="136"/>
      </rPr>
      <t>教育輔導系列</t>
    </r>
    <r>
      <rPr>
        <sz val="12"/>
        <rFont val="Times New Roman"/>
        <family val="1"/>
      </rPr>
      <t>-</t>
    </r>
    <r>
      <rPr>
        <sz val="12"/>
        <rFont val="標楷體"/>
        <family val="4"/>
        <charset val="136"/>
      </rPr>
      <t>新家庭如何塑造人</t>
    </r>
    <phoneticPr fontId="3" type="noConversion"/>
  </si>
  <si>
    <r>
      <rPr>
        <sz val="12"/>
        <rFont val="標楷體"/>
        <family val="4"/>
        <charset val="136"/>
      </rPr>
      <t>吳就君譯</t>
    </r>
    <phoneticPr fontId="3" type="noConversion"/>
  </si>
  <si>
    <r>
      <rPr>
        <sz val="12"/>
        <rFont val="標楷體"/>
        <family val="4"/>
        <charset val="136"/>
      </rPr>
      <t>個案研究</t>
    </r>
    <r>
      <rPr>
        <sz val="12"/>
        <rFont val="Times New Roman"/>
        <family val="1"/>
      </rPr>
      <t>-</t>
    </r>
    <r>
      <rPr>
        <sz val="12"/>
        <rFont val="標楷體"/>
        <family val="4"/>
        <charset val="136"/>
      </rPr>
      <t>理論、實務、案例</t>
    </r>
    <phoneticPr fontId="3" type="noConversion"/>
  </si>
  <si>
    <r>
      <rPr>
        <sz val="12"/>
        <rFont val="標楷體"/>
        <family val="4"/>
        <charset val="136"/>
      </rPr>
      <t>劉焜輝、段秀玲</t>
    </r>
    <phoneticPr fontId="3" type="noConversion"/>
  </si>
  <si>
    <r>
      <rPr>
        <sz val="12"/>
        <rFont val="標楷體"/>
        <family val="4"/>
        <charset val="136"/>
      </rPr>
      <t>天馬文化</t>
    </r>
    <phoneticPr fontId="3" type="noConversion"/>
  </si>
  <si>
    <r>
      <rPr>
        <sz val="12"/>
        <rFont val="標楷體"/>
        <family val="4"/>
        <charset val="136"/>
      </rPr>
      <t>認知治療理論與技術</t>
    </r>
    <phoneticPr fontId="3" type="noConversion"/>
  </si>
  <si>
    <r>
      <rPr>
        <sz val="12"/>
        <rFont val="標楷體"/>
        <family val="4"/>
        <charset val="136"/>
      </rPr>
      <t>廖鳳池</t>
    </r>
    <phoneticPr fontId="8" type="noConversion"/>
  </si>
  <si>
    <r>
      <rPr>
        <sz val="12"/>
        <rFont val="標楷體"/>
        <family val="4"/>
        <charset val="136"/>
      </rPr>
      <t>青少年個案輔導的理念與實例彙編</t>
    </r>
    <phoneticPr fontId="3" type="noConversion"/>
  </si>
  <si>
    <r>
      <rPr>
        <sz val="12"/>
        <rFont val="標楷體"/>
        <family val="4"/>
        <charset val="136"/>
      </rPr>
      <t>吳英璋、鍾思嘉</t>
    </r>
    <phoneticPr fontId="3" type="noConversion"/>
  </si>
  <si>
    <r>
      <rPr>
        <sz val="12"/>
        <rFont val="標楷體"/>
        <family val="4"/>
        <charset val="136"/>
      </rPr>
      <t>行政院青輔會</t>
    </r>
    <phoneticPr fontId="3" type="noConversion"/>
  </si>
  <si>
    <r>
      <rPr>
        <sz val="12"/>
        <rFont val="標楷體"/>
        <family val="4"/>
        <charset val="136"/>
      </rPr>
      <t>校園自我傷害防治處理手冊</t>
    </r>
    <phoneticPr fontId="3" type="noConversion"/>
  </si>
  <si>
    <r>
      <rPr>
        <sz val="12"/>
        <rFont val="標楷體"/>
        <family val="4"/>
        <charset val="136"/>
      </rPr>
      <t>台北</t>
    </r>
    <r>
      <rPr>
        <sz val="12"/>
        <rFont val="Times New Roman"/>
        <family val="1"/>
      </rPr>
      <t>2002</t>
    </r>
    <r>
      <rPr>
        <sz val="12"/>
        <rFont val="標楷體"/>
        <family val="4"/>
        <charset val="136"/>
      </rPr>
      <t>認識同志手冊</t>
    </r>
    <phoneticPr fontId="3" type="noConversion"/>
  </si>
  <si>
    <r>
      <rPr>
        <sz val="12"/>
        <rFont val="標楷體"/>
        <family val="4"/>
        <charset val="136"/>
      </rPr>
      <t>台北市政府民政局</t>
    </r>
    <phoneticPr fontId="3" type="noConversion"/>
  </si>
  <si>
    <r>
      <rPr>
        <sz val="12"/>
        <rFont val="標楷體"/>
        <family val="4"/>
        <charset val="136"/>
      </rPr>
      <t>你來我往</t>
    </r>
    <r>
      <rPr>
        <sz val="12"/>
        <rFont val="Times New Roman"/>
        <family val="1"/>
      </rPr>
      <t>-</t>
    </r>
    <r>
      <rPr>
        <sz val="12"/>
        <rFont val="標楷體"/>
        <family val="4"/>
        <charset val="136"/>
      </rPr>
      <t>談溝通與人際關係</t>
    </r>
    <phoneticPr fontId="3" type="noConversion"/>
  </si>
  <si>
    <r>
      <rPr>
        <sz val="12"/>
        <rFont val="標楷體"/>
        <family val="4"/>
        <charset val="136"/>
      </rPr>
      <t>張麗珠</t>
    </r>
    <phoneticPr fontId="3" type="noConversion"/>
  </si>
  <si>
    <r>
      <rPr>
        <sz val="12"/>
        <rFont val="標楷體"/>
        <family val="4"/>
        <charset val="136"/>
      </rPr>
      <t>嘉義家職</t>
    </r>
    <phoneticPr fontId="3" type="noConversion"/>
  </si>
  <si>
    <r>
      <rPr>
        <sz val="12"/>
        <rFont val="標楷體"/>
        <family val="4"/>
        <charset val="136"/>
      </rPr>
      <t>個別輔導手冊</t>
    </r>
  </si>
  <si>
    <r>
      <rPr>
        <sz val="12"/>
        <rFont val="標楷體"/>
        <family val="4"/>
        <charset val="136"/>
      </rPr>
      <t>個案研究</t>
    </r>
    <r>
      <rPr>
        <sz val="12"/>
        <rFont val="Times New Roman"/>
        <family val="1"/>
      </rPr>
      <t>-</t>
    </r>
    <r>
      <rPr>
        <sz val="12"/>
        <rFont val="標楷體"/>
        <family val="4"/>
        <charset val="136"/>
      </rPr>
      <t>偷竊與暴力犯罪</t>
    </r>
    <phoneticPr fontId="3" type="noConversion"/>
  </si>
  <si>
    <r>
      <rPr>
        <sz val="12"/>
        <rFont val="標楷體"/>
        <family val="4"/>
        <charset val="136"/>
      </rPr>
      <t>台北市教師研習中心</t>
    </r>
    <phoneticPr fontId="3" type="noConversion"/>
  </si>
  <si>
    <r>
      <rPr>
        <sz val="12"/>
        <rFont val="標楷體"/>
        <family val="4"/>
        <charset val="136"/>
      </rPr>
      <t>說故事手冊</t>
    </r>
  </si>
  <si>
    <r>
      <rPr>
        <sz val="12"/>
        <rFont val="標楷體"/>
        <family val="4"/>
        <charset val="136"/>
      </rPr>
      <t>王理書</t>
    </r>
    <phoneticPr fontId="3" type="noConversion"/>
  </si>
  <si>
    <r>
      <rPr>
        <sz val="12"/>
        <rFont val="標楷體"/>
        <family val="4"/>
        <charset val="136"/>
      </rPr>
      <t>地震故事集</t>
    </r>
    <phoneticPr fontId="3" type="noConversion"/>
  </si>
  <si>
    <r>
      <rPr>
        <sz val="12"/>
        <rFont val="標楷體"/>
        <family val="4"/>
        <charset val="136"/>
      </rPr>
      <t>聽覺障礙學生輔導手冊</t>
    </r>
  </si>
  <si>
    <r>
      <rPr>
        <sz val="12"/>
        <rFont val="標楷體"/>
        <family val="4"/>
        <charset val="136"/>
      </rPr>
      <t>台南啟聰巡輔班</t>
    </r>
    <phoneticPr fontId="3" type="noConversion"/>
  </si>
  <si>
    <r>
      <rPr>
        <sz val="12"/>
        <rFont val="標楷體"/>
        <family val="4"/>
        <charset val="136"/>
      </rPr>
      <t>教育部中辦</t>
    </r>
    <phoneticPr fontId="3" type="noConversion"/>
  </si>
  <si>
    <r>
      <rPr>
        <sz val="12"/>
        <rFont val="標楷體"/>
        <family val="4"/>
        <charset val="136"/>
      </rPr>
      <t>身心礙療學生輔導相關資料</t>
    </r>
    <phoneticPr fontId="3" type="noConversion"/>
  </si>
  <si>
    <r>
      <rPr>
        <sz val="12"/>
        <rFont val="標楷體"/>
        <family val="4"/>
        <charset val="136"/>
      </rPr>
      <t>台中啟明學校視障巡迴輔導班叢書系列之一「輔導手冊」</t>
    </r>
    <phoneticPr fontId="3" type="noConversion"/>
  </si>
  <si>
    <r>
      <rPr>
        <sz val="12"/>
        <rFont val="標楷體"/>
        <family val="4"/>
        <charset val="136"/>
      </rPr>
      <t>校園精神疾病輔導－學生輔導雙月刊</t>
    </r>
    <r>
      <rPr>
        <sz val="12"/>
        <rFont val="Times New Roman"/>
        <family val="1"/>
      </rPr>
      <t>46</t>
    </r>
    <r>
      <rPr>
        <sz val="12"/>
        <rFont val="標楷體"/>
        <family val="4"/>
        <charset val="136"/>
      </rPr>
      <t>號</t>
    </r>
    <phoneticPr fontId="3" type="noConversion"/>
  </si>
  <si>
    <r>
      <rPr>
        <sz val="12"/>
        <rFont val="標楷體"/>
        <family val="4"/>
        <charset val="136"/>
      </rPr>
      <t>學生輔導雙月刊</t>
    </r>
    <phoneticPr fontId="3" type="noConversion"/>
  </si>
  <si>
    <r>
      <rPr>
        <sz val="12"/>
        <rFont val="標楷體"/>
        <family val="4"/>
        <charset val="136"/>
      </rPr>
      <t>教育部訓委會</t>
    </r>
    <phoneticPr fontId="3" type="noConversion"/>
  </si>
  <si>
    <r>
      <rPr>
        <sz val="12"/>
        <rFont val="標楷體"/>
        <family val="4"/>
        <charset val="136"/>
      </rPr>
      <t>身心障礙學童之輔導－學生輔導雙月刊</t>
    </r>
    <r>
      <rPr>
        <sz val="12"/>
        <rFont val="Times New Roman"/>
        <family val="1"/>
      </rPr>
      <t>47</t>
    </r>
    <r>
      <rPr>
        <sz val="12"/>
        <rFont val="標楷體"/>
        <family val="4"/>
        <charset val="136"/>
      </rPr>
      <t>號</t>
    </r>
    <phoneticPr fontId="3" type="noConversion"/>
  </si>
  <si>
    <r>
      <rPr>
        <sz val="12"/>
        <rFont val="標楷體"/>
        <family val="4"/>
        <charset val="136"/>
      </rPr>
      <t>心理衛生－學生輔導雙月刊</t>
    </r>
    <r>
      <rPr>
        <sz val="12"/>
        <rFont val="Times New Roman"/>
        <family val="1"/>
      </rPr>
      <t>49</t>
    </r>
    <r>
      <rPr>
        <sz val="12"/>
        <rFont val="標楷體"/>
        <family val="4"/>
        <charset val="136"/>
      </rPr>
      <t>號</t>
    </r>
    <phoneticPr fontId="3" type="noConversion"/>
  </si>
  <si>
    <r>
      <rPr>
        <sz val="12"/>
        <rFont val="標楷體"/>
        <family val="4"/>
        <charset val="136"/>
      </rPr>
      <t>校園中的精神疾病及其處理</t>
    </r>
    <phoneticPr fontId="3" type="noConversion"/>
  </si>
  <si>
    <r>
      <rPr>
        <sz val="12"/>
        <rFont val="標楷體"/>
        <family val="4"/>
        <charset val="136"/>
      </rPr>
      <t>學年輔導通訊</t>
    </r>
    <phoneticPr fontId="3" type="noConversion"/>
  </si>
  <si>
    <r>
      <rPr>
        <sz val="12"/>
        <rFont val="標楷體"/>
        <family val="4"/>
        <charset val="136"/>
      </rPr>
      <t>精神官能症</t>
    </r>
    <r>
      <rPr>
        <sz val="12"/>
        <rFont val="Times New Roman"/>
        <family val="1"/>
      </rPr>
      <t>-</t>
    </r>
    <r>
      <rPr>
        <sz val="12"/>
        <rFont val="標楷體"/>
        <family val="4"/>
        <charset val="136"/>
      </rPr>
      <t>認識精神官能症</t>
    </r>
    <phoneticPr fontId="3" type="noConversion"/>
  </si>
  <si>
    <r>
      <rPr>
        <sz val="12"/>
        <rFont val="標楷體"/>
        <family val="4"/>
        <charset val="136"/>
      </rPr>
      <t>行政院衛生署</t>
    </r>
    <phoneticPr fontId="3" type="noConversion"/>
  </si>
  <si>
    <r>
      <rPr>
        <sz val="12"/>
        <rFont val="標楷體"/>
        <family val="4"/>
        <charset val="136"/>
      </rPr>
      <t>行政院衛生署消費合作社</t>
    </r>
    <phoneticPr fontId="3" type="noConversion"/>
  </si>
  <si>
    <r>
      <rPr>
        <sz val="12"/>
        <rFont val="標楷體"/>
        <family val="4"/>
        <charset val="136"/>
      </rPr>
      <t>身心障礙學生－性別教育策略</t>
    </r>
    <phoneticPr fontId="3" type="noConversion"/>
  </si>
  <si>
    <r>
      <rPr>
        <sz val="12"/>
        <rFont val="標楷體"/>
        <family val="4"/>
        <charset val="136"/>
      </rPr>
      <t>教育部特教小組</t>
    </r>
    <phoneticPr fontId="3" type="noConversion"/>
  </si>
  <si>
    <r>
      <rPr>
        <sz val="12"/>
        <rFont val="標楷體"/>
        <family val="4"/>
        <charset val="136"/>
      </rPr>
      <t>不語的青春</t>
    </r>
    <r>
      <rPr>
        <sz val="12"/>
        <rFont val="Times New Roman"/>
        <family val="1"/>
      </rPr>
      <t>-</t>
    </r>
    <r>
      <rPr>
        <sz val="12"/>
        <rFont val="標楷體"/>
        <family val="4"/>
        <charset val="136"/>
      </rPr>
      <t>校園輔導二三事</t>
    </r>
    <phoneticPr fontId="3" type="noConversion"/>
  </si>
  <si>
    <r>
      <rPr>
        <sz val="12"/>
        <rFont val="標楷體"/>
        <family val="4"/>
        <charset val="136"/>
      </rPr>
      <t>讓人生更加完美</t>
    </r>
    <r>
      <rPr>
        <sz val="12"/>
        <rFont val="Times New Roman"/>
        <family val="1"/>
      </rPr>
      <t>-</t>
    </r>
    <r>
      <rPr>
        <sz val="12"/>
        <rFont val="標楷體"/>
        <family val="4"/>
        <charset val="136"/>
      </rPr>
      <t>生死教育手冊</t>
    </r>
    <phoneticPr fontId="3" type="noConversion"/>
  </si>
  <si>
    <r>
      <rPr>
        <sz val="12"/>
        <rFont val="標楷體"/>
        <family val="4"/>
        <charset val="136"/>
      </rPr>
      <t>趙可式博士</t>
    </r>
    <phoneticPr fontId="3" type="noConversion"/>
  </si>
  <si>
    <r>
      <rPr>
        <sz val="12"/>
        <rFont val="標楷體"/>
        <family val="4"/>
        <charset val="136"/>
      </rPr>
      <t>康泰醫療教育基金會</t>
    </r>
    <phoneticPr fontId="3" type="noConversion"/>
  </si>
  <si>
    <r>
      <rPr>
        <sz val="12"/>
        <rFont val="標楷體"/>
        <family val="4"/>
        <charset val="136"/>
      </rPr>
      <t>行政院衛生署心理衛生專輯</t>
    </r>
    <r>
      <rPr>
        <sz val="12"/>
        <rFont val="Times New Roman"/>
        <family val="1"/>
      </rPr>
      <t>5-18</t>
    </r>
    <phoneticPr fontId="3" type="noConversion"/>
  </si>
  <si>
    <r>
      <rPr>
        <sz val="12"/>
        <rFont val="標楷體"/>
        <family val="4"/>
        <charset val="136"/>
      </rPr>
      <t>行政院衛生署員工消費合作社</t>
    </r>
    <phoneticPr fontId="3" type="noConversion"/>
  </si>
  <si>
    <r>
      <rPr>
        <sz val="12"/>
        <rFont val="標楷體"/>
        <family val="4"/>
        <charset val="136"/>
      </rPr>
      <t>行政院衛生署心理衛生專輯</t>
    </r>
    <r>
      <rPr>
        <sz val="12"/>
        <rFont val="Times New Roman"/>
        <family val="1"/>
      </rPr>
      <t>8-13</t>
    </r>
    <phoneticPr fontId="3" type="noConversion"/>
  </si>
  <si>
    <r>
      <rPr>
        <sz val="12"/>
        <rFont val="標楷體"/>
        <family val="4"/>
        <charset val="136"/>
      </rPr>
      <t>精神官能症－認識精神官能症（二）</t>
    </r>
    <phoneticPr fontId="3" type="noConversion"/>
  </si>
  <si>
    <r>
      <rPr>
        <sz val="12"/>
        <rFont val="標楷體"/>
        <family val="4"/>
        <charset val="136"/>
      </rPr>
      <t>躁鬱症的藥物治療</t>
    </r>
    <phoneticPr fontId="3" type="noConversion"/>
  </si>
  <si>
    <r>
      <rPr>
        <sz val="12"/>
        <rFont val="標楷體"/>
        <family val="4"/>
        <charset val="136"/>
      </rPr>
      <t>長庚紀念醫院精神科</t>
    </r>
    <phoneticPr fontId="3" type="noConversion"/>
  </si>
  <si>
    <r>
      <rPr>
        <sz val="12"/>
        <rFont val="標楷體"/>
        <family val="4"/>
        <charset val="136"/>
      </rPr>
      <t>玫瑰人生性侵害防治手冊</t>
    </r>
    <r>
      <rPr>
        <sz val="12"/>
        <rFont val="Times New Roman"/>
        <family val="1"/>
      </rPr>
      <t>-</t>
    </r>
    <r>
      <rPr>
        <sz val="12"/>
        <rFont val="標楷體"/>
        <family val="4"/>
        <charset val="136"/>
      </rPr>
      <t>婦女安全篇</t>
    </r>
    <phoneticPr fontId="3" type="noConversion"/>
  </si>
  <si>
    <r>
      <rPr>
        <sz val="12"/>
        <rFont val="標楷體"/>
        <family val="4"/>
        <charset val="136"/>
      </rPr>
      <t>女生專用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</si>
  <si>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</si>
  <si>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男生愛女生</t>
    </r>
    <r>
      <rPr>
        <sz val="12"/>
        <rFont val="Times New Roman"/>
        <family val="1"/>
      </rPr>
      <t>-</t>
    </r>
    <r>
      <rPr>
        <sz val="12"/>
        <rFont val="標楷體"/>
        <family val="4"/>
        <charset val="136"/>
      </rPr>
      <t>兩性平等教育教師手冊</t>
    </r>
    <phoneticPr fontId="3" type="noConversion"/>
  </si>
  <si>
    <r>
      <rPr>
        <sz val="12"/>
        <rFont val="標楷體"/>
        <family val="4"/>
        <charset val="136"/>
      </rPr>
      <t>台北市晚晴婦女協會</t>
    </r>
    <phoneticPr fontId="3" type="noConversion"/>
  </si>
  <si>
    <r>
      <rPr>
        <sz val="12"/>
        <rFont val="標楷體"/>
        <family val="4"/>
        <charset val="136"/>
      </rPr>
      <t>女權益促發會</t>
    </r>
    <phoneticPr fontId="3" type="noConversion"/>
  </si>
  <si>
    <r>
      <rPr>
        <sz val="12"/>
        <rFont val="標楷體"/>
        <family val="4"/>
        <charset val="136"/>
      </rPr>
      <t>都是愛情惹的禍</t>
    </r>
  </si>
  <si>
    <r>
      <rPr>
        <sz val="12"/>
        <rFont val="標楷體"/>
        <family val="4"/>
        <charset val="136"/>
      </rPr>
      <t>湯靜慈</t>
    </r>
    <phoneticPr fontId="3" type="noConversion"/>
  </si>
  <si>
    <r>
      <rPr>
        <sz val="12"/>
        <rFont val="標楷體"/>
        <family val="4"/>
        <charset val="136"/>
      </rPr>
      <t>寶瓶文化事業</t>
    </r>
    <phoneticPr fontId="3" type="noConversion"/>
  </si>
  <si>
    <r>
      <rPr>
        <sz val="12"/>
        <rFont val="標楷體"/>
        <family val="4"/>
        <charset val="136"/>
      </rPr>
      <t>校園現場性別觀察</t>
    </r>
    <phoneticPr fontId="3" type="noConversion"/>
  </si>
  <si>
    <r>
      <rPr>
        <sz val="12"/>
        <rFont val="標楷體"/>
        <family val="4"/>
        <charset val="136"/>
      </rPr>
      <t>蘇芊玲、蕭昭君</t>
    </r>
    <phoneticPr fontId="3" type="noConversion"/>
  </si>
  <si>
    <r>
      <rPr>
        <sz val="12"/>
        <rFont val="標楷體"/>
        <family val="4"/>
        <charset val="136"/>
      </rPr>
      <t>搞定情變很</t>
    </r>
    <r>
      <rPr>
        <sz val="12"/>
        <rFont val="Times New Roman"/>
        <family val="1"/>
      </rPr>
      <t>easy</t>
    </r>
    <phoneticPr fontId="3" type="noConversion"/>
  </si>
  <si>
    <r>
      <rPr>
        <sz val="12"/>
        <rFont val="標楷體"/>
        <family val="4"/>
        <charset val="136"/>
      </rPr>
      <t>坤華文化</t>
    </r>
    <phoneticPr fontId="3" type="noConversion"/>
  </si>
  <si>
    <r>
      <rPr>
        <sz val="12"/>
        <rFont val="標楷體"/>
        <family val="4"/>
        <charset val="136"/>
      </rPr>
      <t>兩性平等教育</t>
    </r>
  </si>
  <si>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癲癇症篇</t>
    </r>
    <phoneticPr fontId="3" type="noConversion"/>
  </si>
  <si>
    <r>
      <rPr>
        <sz val="12"/>
        <rFont val="標楷體"/>
        <family val="4"/>
        <charset val="136"/>
      </rPr>
      <t>中華民國兒童癲癇協會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</si>
  <si>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心臟病篇</t>
    </r>
    <phoneticPr fontId="3" type="noConversion"/>
  </si>
  <si>
    <r>
      <rPr>
        <sz val="12"/>
        <rFont val="標楷體"/>
        <family val="4"/>
        <charset val="136"/>
      </rPr>
      <t>中華民國兒童保健協會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</si>
  <si>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腎臟病篇</t>
    </r>
    <phoneticPr fontId="3" type="noConversion"/>
  </si>
  <si>
    <r>
      <rPr>
        <sz val="12"/>
        <rFont val="標楷體"/>
        <family val="4"/>
        <charset val="136"/>
      </rPr>
      <t>中華民國兒童腎臟醫學會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</si>
  <si>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血友病篇</t>
    </r>
    <phoneticPr fontId="3" type="noConversion"/>
  </si>
  <si>
    <r>
      <rPr>
        <sz val="12"/>
        <rFont val="標楷體"/>
        <family val="4"/>
        <charset val="136"/>
      </rPr>
      <t>中華民國兒童血友病協會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</si>
  <si>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氣喘病篇</t>
    </r>
    <phoneticPr fontId="3" type="noConversion"/>
  </si>
  <si>
    <r>
      <rPr>
        <sz val="12"/>
        <rFont val="標楷體"/>
        <family val="4"/>
        <charset val="136"/>
      </rPr>
      <t>中華民國兒童過敏氣喘及免疫學會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</si>
  <si>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糖尿病篇</t>
    </r>
    <phoneticPr fontId="3" type="noConversion"/>
  </si>
  <si>
    <r>
      <rPr>
        <sz val="12"/>
        <rFont val="標楷體"/>
        <family val="4"/>
        <charset val="136"/>
      </rPr>
      <t>中華民國糖尿病衛教學會</t>
    </r>
    <phoneticPr fontId="3" type="noConversion"/>
  </si>
  <si>
    <r>
      <rPr>
        <sz val="12"/>
        <rFont val="標楷體"/>
        <family val="4"/>
        <charset val="136"/>
      </rPr>
      <t>揮別青澀健康成長</t>
    </r>
    <r>
      <rPr>
        <sz val="12"/>
        <rFont val="Times New Roman"/>
        <family val="1"/>
      </rPr>
      <t>-</t>
    </r>
    <r>
      <rPr>
        <sz val="12"/>
        <rFont val="標楷體"/>
        <family val="4"/>
        <charset val="136"/>
      </rPr>
      <t>性教育手冊</t>
    </r>
    <phoneticPr fontId="3" type="noConversion"/>
  </si>
  <si>
    <r>
      <rPr>
        <sz val="12"/>
        <rFont val="標楷體"/>
        <family val="4"/>
        <charset val="136"/>
      </rPr>
      <t>陳文龍</t>
    </r>
    <phoneticPr fontId="3" type="noConversion"/>
  </si>
  <si>
    <r>
      <rPr>
        <sz val="12"/>
        <rFont val="標楷體"/>
        <family val="4"/>
        <charset val="136"/>
      </rPr>
      <t>遠流出版社</t>
    </r>
    <phoneticPr fontId="3" type="noConversion"/>
  </si>
  <si>
    <r>
      <t>e</t>
    </r>
    <r>
      <rPr>
        <sz val="12"/>
        <rFont val="標楷體"/>
        <family val="4"/>
        <charset val="136"/>
      </rPr>
      <t>世紀</t>
    </r>
    <r>
      <rPr>
        <sz val="12"/>
        <rFont val="Times New Roman"/>
        <family val="1"/>
      </rPr>
      <t>-</t>
    </r>
    <r>
      <rPr>
        <sz val="12"/>
        <rFont val="標楷體"/>
        <family val="4"/>
        <charset val="136"/>
      </rPr>
      <t>青春補帖</t>
    </r>
    <phoneticPr fontId="3" type="noConversion"/>
  </si>
  <si>
    <r>
      <rPr>
        <sz val="12"/>
        <rFont val="標楷體"/>
        <family val="4"/>
        <charset val="136"/>
      </rPr>
      <t>行政院衛生署家庭計畫研究所</t>
    </r>
    <phoneticPr fontId="3" type="noConversion"/>
  </si>
  <si>
    <r>
      <t>Q</t>
    </r>
    <r>
      <rPr>
        <sz val="12"/>
        <rFont val="標楷體"/>
        <family val="4"/>
        <charset val="136"/>
      </rPr>
      <t>來</t>
    </r>
    <r>
      <rPr>
        <sz val="12"/>
        <rFont val="Times New Roman"/>
        <family val="1"/>
      </rPr>
      <t>A</t>
    </r>
    <r>
      <rPr>
        <sz val="12"/>
        <rFont val="標楷體"/>
        <family val="4"/>
        <charset val="136"/>
      </rPr>
      <t>去正青春</t>
    </r>
    <phoneticPr fontId="3" type="noConversion"/>
  </si>
  <si>
    <r>
      <rPr>
        <sz val="12"/>
        <rFont val="標楷體"/>
        <family val="4"/>
        <charset val="136"/>
      </rPr>
      <t>行政院衛生署國民健康局</t>
    </r>
    <phoneticPr fontId="3" type="noConversion"/>
  </si>
  <si>
    <r>
      <rPr>
        <sz val="12"/>
        <rFont val="標楷體"/>
        <family val="4"/>
        <charset val="136"/>
      </rPr>
      <t>學年輔導通訊</t>
    </r>
    <r>
      <rPr>
        <sz val="12"/>
        <rFont val="Times New Roman"/>
        <family val="1"/>
      </rPr>
      <t>-</t>
    </r>
    <r>
      <rPr>
        <sz val="12"/>
        <rFont val="標楷體"/>
        <family val="4"/>
        <charset val="136"/>
      </rPr>
      <t>開啟兩性新視界</t>
    </r>
    <r>
      <rPr>
        <sz val="12"/>
        <rFont val="Times New Roman"/>
        <family val="1"/>
      </rPr>
      <t>-</t>
    </r>
    <r>
      <rPr>
        <sz val="12"/>
        <rFont val="標楷體"/>
        <family val="4"/>
        <charset val="136"/>
      </rPr>
      <t>從喜歡、愛情到婚姻</t>
    </r>
    <r>
      <rPr>
        <sz val="12"/>
        <rFont val="Times New Roman"/>
        <family val="1"/>
      </rPr>
      <t xml:space="preserve"> </t>
    </r>
    <r>
      <rPr>
        <sz val="12"/>
        <rFont val="標楷體"/>
        <family val="4"/>
        <charset val="136"/>
      </rPr>
      <t>柴米哲學</t>
    </r>
    <phoneticPr fontId="3" type="noConversion"/>
  </si>
  <si>
    <r>
      <rPr>
        <sz val="12"/>
        <rFont val="標楷體"/>
        <family val="4"/>
        <charset val="136"/>
      </rPr>
      <t>員林高中</t>
    </r>
    <phoneticPr fontId="3" type="noConversion"/>
  </si>
  <si>
    <r>
      <rPr>
        <sz val="12"/>
        <rFont val="標楷體"/>
        <family val="4"/>
        <charset val="136"/>
      </rPr>
      <t>學生輔導雙月刊</t>
    </r>
    <r>
      <rPr>
        <sz val="12"/>
        <rFont val="Times New Roman"/>
        <family val="1"/>
      </rPr>
      <t>59-</t>
    </r>
    <r>
      <rPr>
        <sz val="12"/>
        <rFont val="標楷體"/>
        <family val="4"/>
        <charset val="136"/>
      </rPr>
      <t>親職教育</t>
    </r>
    <phoneticPr fontId="3" type="noConversion"/>
  </si>
  <si>
    <r>
      <rPr>
        <sz val="12"/>
        <rFont val="標楷體"/>
        <family val="4"/>
        <charset val="136"/>
      </rPr>
      <t>我們的性</t>
    </r>
    <r>
      <rPr>
        <sz val="12"/>
        <rFont val="Times New Roman"/>
        <family val="1"/>
      </rPr>
      <t>I-</t>
    </r>
    <r>
      <rPr>
        <sz val="12"/>
        <rFont val="標楷體"/>
        <family val="4"/>
        <charset val="136"/>
      </rPr>
      <t>性的生物學基礎</t>
    </r>
    <r>
      <rPr>
        <sz val="12"/>
        <rFont val="Times New Roman"/>
        <family val="1"/>
      </rPr>
      <t>-</t>
    </r>
    <r>
      <rPr>
        <sz val="12"/>
        <rFont val="標楷體"/>
        <family val="4"/>
        <charset val="136"/>
      </rPr>
      <t>解剖、生理、行為和反應</t>
    </r>
    <phoneticPr fontId="3" type="noConversion"/>
  </si>
  <si>
    <r>
      <rPr>
        <sz val="12"/>
        <rFont val="標楷體"/>
        <family val="4"/>
        <charset val="136"/>
      </rPr>
      <t>闕士傑、陳秀雲、劉興政、吳啟誠、林玉玲編譯</t>
    </r>
    <phoneticPr fontId="3" type="noConversion"/>
  </si>
  <si>
    <r>
      <rPr>
        <sz val="12"/>
        <rFont val="標楷體"/>
        <family val="4"/>
        <charset val="136"/>
      </rPr>
      <t>藝軒圖書出版社</t>
    </r>
    <phoneticPr fontId="3" type="noConversion"/>
  </si>
  <si>
    <r>
      <rPr>
        <sz val="12"/>
        <rFont val="標楷體"/>
        <family val="4"/>
        <charset val="136"/>
      </rPr>
      <t>台北市政府教育局推展兩性平等國小補充教材</t>
    </r>
    <phoneticPr fontId="3" type="noConversion"/>
  </si>
  <si>
    <r>
      <rPr>
        <sz val="12"/>
        <rFont val="標楷體"/>
        <family val="4"/>
        <charset val="136"/>
      </rPr>
      <t>景美女中</t>
    </r>
    <phoneticPr fontId="3" type="noConversion"/>
  </si>
  <si>
    <r>
      <rPr>
        <sz val="12"/>
        <rFont val="標楷體"/>
        <family val="4"/>
        <charset val="136"/>
      </rPr>
      <t>台北市政府教育局</t>
    </r>
    <phoneticPr fontId="3" type="noConversion"/>
  </si>
  <si>
    <r>
      <rPr>
        <sz val="12"/>
        <rFont val="標楷體"/>
        <family val="4"/>
        <charset val="136"/>
      </rPr>
      <t>台北市兩性平等教育教材</t>
    </r>
    <r>
      <rPr>
        <sz val="12"/>
        <rFont val="Times New Roman"/>
        <family val="1"/>
      </rPr>
      <t>(</t>
    </r>
    <r>
      <rPr>
        <sz val="12"/>
        <rFont val="標楷體"/>
        <family val="4"/>
        <charset val="136"/>
      </rPr>
      <t>國中</t>
    </r>
    <r>
      <rPr>
        <sz val="12"/>
        <rFont val="Times New Roman"/>
        <family val="1"/>
      </rPr>
      <t>)</t>
    </r>
    <phoneticPr fontId="3" type="noConversion"/>
  </si>
  <si>
    <r>
      <rPr>
        <sz val="12"/>
        <rFont val="標楷體"/>
        <family val="4"/>
        <charset val="136"/>
      </rPr>
      <t>兩性教育教學參考手冊</t>
    </r>
  </si>
  <si>
    <r>
      <rPr>
        <sz val="12"/>
        <rFont val="標楷體"/>
        <family val="4"/>
        <charset val="136"/>
      </rPr>
      <t>斗六高中</t>
    </r>
    <phoneticPr fontId="3" type="noConversion"/>
  </si>
  <si>
    <r>
      <rPr>
        <sz val="12"/>
        <rFont val="標楷體"/>
        <family val="4"/>
        <charset val="136"/>
      </rPr>
      <t>性教育</t>
    </r>
    <r>
      <rPr>
        <sz val="12"/>
        <rFont val="Times New Roman"/>
        <family val="1"/>
      </rPr>
      <t>-</t>
    </r>
    <r>
      <rPr>
        <sz val="12"/>
        <rFont val="標楷體"/>
        <family val="4"/>
        <charset val="136"/>
      </rPr>
      <t>班級輔導手冊</t>
    </r>
    <r>
      <rPr>
        <sz val="12"/>
        <rFont val="Times New Roman"/>
        <family val="1"/>
      </rPr>
      <t>(</t>
    </r>
    <r>
      <rPr>
        <sz val="12"/>
        <rFont val="標楷體"/>
        <family val="4"/>
        <charset val="136"/>
      </rPr>
      <t>高中職適用</t>
    </r>
    <r>
      <rPr>
        <sz val="12"/>
        <rFont val="Times New Roman"/>
        <family val="1"/>
      </rPr>
      <t>)</t>
    </r>
    <phoneticPr fontId="3" type="noConversion"/>
  </si>
  <si>
    <r>
      <rPr>
        <sz val="12"/>
        <rFont val="標楷體"/>
        <family val="4"/>
        <charset val="136"/>
      </rPr>
      <t>家庭研究所</t>
    </r>
    <phoneticPr fontId="3" type="noConversion"/>
  </si>
  <si>
    <r>
      <rPr>
        <sz val="12"/>
        <rFont val="標楷體"/>
        <family val="4"/>
        <charset val="136"/>
      </rPr>
      <t>學生輔導雙月刊</t>
    </r>
    <r>
      <rPr>
        <sz val="12"/>
        <rFont val="Times New Roman"/>
        <family val="1"/>
      </rPr>
      <t>69-</t>
    </r>
    <r>
      <rPr>
        <sz val="12"/>
        <rFont val="標楷體"/>
        <family val="4"/>
        <charset val="136"/>
      </rPr>
      <t>性教育</t>
    </r>
    <phoneticPr fontId="3" type="noConversion"/>
  </si>
  <si>
    <r>
      <rPr>
        <sz val="12"/>
        <rFont val="標楷體"/>
        <family val="4"/>
        <charset val="136"/>
      </rPr>
      <t>父母的愛</t>
    </r>
    <r>
      <rPr>
        <sz val="12"/>
        <rFont val="Times New Roman"/>
        <family val="1"/>
      </rPr>
      <t>-</t>
    </r>
    <r>
      <rPr>
        <sz val="12"/>
        <rFont val="標楷體"/>
        <family val="4"/>
        <charset val="136"/>
      </rPr>
      <t>化愛為有效的家庭教育能力</t>
    </r>
    <phoneticPr fontId="3" type="noConversion"/>
  </si>
  <si>
    <r>
      <rPr>
        <sz val="12"/>
        <rFont val="標楷體"/>
        <family val="4"/>
        <charset val="136"/>
      </rPr>
      <t>大眾出版社</t>
    </r>
    <phoneticPr fontId="3" type="noConversion"/>
  </si>
  <si>
    <r>
      <rPr>
        <sz val="12"/>
        <rFont val="標楷體"/>
        <family val="4"/>
        <charset val="136"/>
      </rPr>
      <t>幫助孩子跨越心理障礙</t>
    </r>
  </si>
  <si>
    <r>
      <rPr>
        <sz val="12"/>
        <rFont val="標楷體"/>
        <family val="4"/>
        <charset val="136"/>
      </rPr>
      <t>有其父必有其子</t>
    </r>
    <phoneticPr fontId="3" type="noConversion"/>
  </si>
  <si>
    <r>
      <rPr>
        <sz val="12"/>
        <rFont val="標楷體"/>
        <family val="4"/>
        <charset val="136"/>
      </rPr>
      <t>家庭百科叢書編譯組</t>
    </r>
    <phoneticPr fontId="3" type="noConversion"/>
  </si>
  <si>
    <r>
      <rPr>
        <sz val="12"/>
        <rFont val="標楷體"/>
        <family val="4"/>
        <charset val="136"/>
      </rPr>
      <t>國家出版社</t>
    </r>
    <phoneticPr fontId="3" type="noConversion"/>
  </si>
  <si>
    <r>
      <rPr>
        <sz val="12"/>
        <rFont val="標楷體"/>
        <family val="4"/>
        <charset val="136"/>
      </rPr>
      <t>如何讓孩子名列前茅</t>
    </r>
    <phoneticPr fontId="3" type="noConversion"/>
  </si>
  <si>
    <r>
      <rPr>
        <sz val="12"/>
        <rFont val="標楷體"/>
        <family val="4"/>
        <charset val="136"/>
      </rPr>
      <t>如何教養負責任的孩子</t>
    </r>
  </si>
  <si>
    <r>
      <t>Joseph H. Tooley Ph.D.&amp;</t>
    </r>
    <r>
      <rPr>
        <sz val="12"/>
        <rFont val="標楷體"/>
        <family val="4"/>
        <charset val="136"/>
      </rPr>
      <t>簡宛著</t>
    </r>
    <phoneticPr fontId="3" type="noConversion"/>
  </si>
  <si>
    <r>
      <rPr>
        <sz val="12"/>
        <rFont val="標楷體"/>
        <family val="4"/>
        <charset val="136"/>
      </rPr>
      <t>家庭與婚姻諮商</t>
    </r>
  </si>
  <si>
    <r>
      <rPr>
        <sz val="12"/>
        <rFont val="標楷體"/>
        <family val="4"/>
        <charset val="136"/>
      </rPr>
      <t>劉安屯</t>
    </r>
    <phoneticPr fontId="3" type="noConversion"/>
  </si>
  <si>
    <r>
      <rPr>
        <sz val="12"/>
        <rFont val="標楷體"/>
        <family val="4"/>
        <charset val="136"/>
      </rPr>
      <t>為什麼要結婚</t>
    </r>
  </si>
  <si>
    <r>
      <rPr>
        <sz val="12"/>
        <rFont val="標楷體"/>
        <family val="4"/>
        <charset val="136"/>
      </rPr>
      <t>彭懷真等譯</t>
    </r>
    <phoneticPr fontId="3" type="noConversion"/>
  </si>
  <si>
    <r>
      <rPr>
        <sz val="12"/>
        <rFont val="標楷體"/>
        <family val="4"/>
        <charset val="136"/>
      </rPr>
      <t>允晨生活叢書</t>
    </r>
    <phoneticPr fontId="3" type="noConversion"/>
  </si>
  <si>
    <r>
      <rPr>
        <sz val="12"/>
        <rFont val="標楷體"/>
        <family val="4"/>
        <charset val="136"/>
      </rPr>
      <t>如何消除焦慮不安</t>
    </r>
  </si>
  <si>
    <r>
      <rPr>
        <sz val="12"/>
        <rFont val="標楷體"/>
        <family val="4"/>
        <charset val="136"/>
      </rPr>
      <t>天羽</t>
    </r>
    <phoneticPr fontId="3" type="noConversion"/>
  </si>
  <si>
    <r>
      <rPr>
        <sz val="12"/>
        <rFont val="標楷體"/>
        <family val="4"/>
        <charset val="136"/>
      </rPr>
      <t>國井文化事業有限公司</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</si>
  <si>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</si>
  <si>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劉焜輝等</t>
    </r>
    <phoneticPr fontId="3" type="noConversion"/>
  </si>
  <si>
    <r>
      <rPr>
        <sz val="12"/>
        <rFont val="標楷體"/>
        <family val="4"/>
        <charset val="136"/>
      </rPr>
      <t>台灣省政府教育廳</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</si>
  <si>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</si>
  <si>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鍾思嘉等</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</si>
  <si>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</si>
  <si>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林文瑛等</t>
    </r>
    <phoneticPr fontId="3" type="noConversion"/>
  </si>
  <si>
    <r>
      <rPr>
        <sz val="12"/>
        <rFont val="標楷體"/>
        <family val="4"/>
        <charset val="136"/>
      </rPr>
      <t>培養身心健康的下一代</t>
    </r>
  </si>
  <si>
    <r>
      <rPr>
        <sz val="12"/>
        <rFont val="標楷體"/>
        <family val="4"/>
        <charset val="136"/>
      </rPr>
      <t>吳金水</t>
    </r>
    <phoneticPr fontId="3" type="noConversion"/>
  </si>
  <si>
    <r>
      <rPr>
        <sz val="12"/>
        <rFont val="標楷體"/>
        <family val="4"/>
        <charset val="136"/>
      </rPr>
      <t>怎樣做父母親</t>
    </r>
  </si>
  <si>
    <r>
      <rPr>
        <sz val="12"/>
        <rFont val="標楷體"/>
        <family val="4"/>
        <charset val="136"/>
      </rPr>
      <t>陶森著、陳竹華譯</t>
    </r>
    <phoneticPr fontId="3" type="noConversion"/>
  </si>
  <si>
    <r>
      <rPr>
        <sz val="12"/>
        <rFont val="標楷體"/>
        <family val="4"/>
        <charset val="136"/>
      </rPr>
      <t>怎樣做父母親</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</si>
  <si>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如何教養下一代</t>
    </r>
  </si>
  <si>
    <r>
      <rPr>
        <sz val="12"/>
        <rFont val="標楷體"/>
        <family val="4"/>
        <charset val="136"/>
      </rPr>
      <t>黃美惠</t>
    </r>
    <phoneticPr fontId="3" type="noConversion"/>
  </si>
  <si>
    <r>
      <rPr>
        <sz val="12"/>
        <rFont val="標楷體"/>
        <family val="4"/>
        <charset val="136"/>
      </rPr>
      <t>王家出版社</t>
    </r>
    <phoneticPr fontId="3" type="noConversion"/>
  </si>
  <si>
    <r>
      <rPr>
        <sz val="12"/>
        <rFont val="標楷體"/>
        <family val="4"/>
        <charset val="136"/>
      </rPr>
      <t>葫蘆裡的愛</t>
    </r>
    <r>
      <rPr>
        <sz val="12"/>
        <rFont val="Times New Roman"/>
        <family val="1"/>
      </rPr>
      <t>-</t>
    </r>
    <r>
      <rPr>
        <sz val="12"/>
        <rFont val="標楷體"/>
        <family val="4"/>
        <charset val="136"/>
      </rPr>
      <t>如何與家人溝通</t>
    </r>
    <phoneticPr fontId="3" type="noConversion"/>
  </si>
  <si>
    <r>
      <rPr>
        <sz val="12"/>
        <rFont val="標楷體"/>
        <family val="4"/>
        <charset val="136"/>
      </rPr>
      <t>戒菸手護情</t>
    </r>
    <r>
      <rPr>
        <sz val="12"/>
        <rFont val="Times New Roman"/>
        <family val="1"/>
      </rPr>
      <t>-</t>
    </r>
    <r>
      <rPr>
        <sz val="12"/>
        <rFont val="標楷體"/>
        <family val="4"/>
        <charset val="136"/>
      </rPr>
      <t>學員手冊</t>
    </r>
    <phoneticPr fontId="3" type="noConversion"/>
  </si>
  <si>
    <r>
      <rPr>
        <sz val="12"/>
        <rFont val="標楷體"/>
        <family val="4"/>
        <charset val="136"/>
      </rPr>
      <t>衛生署國民健康局</t>
    </r>
    <phoneticPr fontId="3" type="noConversion"/>
  </si>
  <si>
    <r>
      <rPr>
        <sz val="12"/>
        <rFont val="標楷體"/>
        <family val="4"/>
        <charset val="136"/>
      </rPr>
      <t>戒菸手護情</t>
    </r>
    <r>
      <rPr>
        <sz val="12"/>
        <rFont val="Times New Roman"/>
        <family val="1"/>
      </rPr>
      <t>-</t>
    </r>
    <r>
      <rPr>
        <sz val="12"/>
        <rFont val="標楷體"/>
        <family val="4"/>
        <charset val="136"/>
      </rPr>
      <t>教師手冊</t>
    </r>
    <phoneticPr fontId="3" type="noConversion"/>
  </si>
  <si>
    <r>
      <rPr>
        <sz val="12"/>
        <rFont val="標楷體"/>
        <family val="4"/>
        <charset val="136"/>
      </rPr>
      <t>目睹家庭暴力兒童少年辨識篇</t>
    </r>
    <phoneticPr fontId="3" type="noConversion"/>
  </si>
  <si>
    <r>
      <rPr>
        <sz val="12"/>
        <rFont val="標楷體"/>
        <family val="4"/>
        <charset val="136"/>
      </rPr>
      <t>余政憲</t>
    </r>
    <phoneticPr fontId="3" type="noConversion"/>
  </si>
  <si>
    <r>
      <rPr>
        <sz val="12"/>
        <rFont val="標楷體"/>
        <family val="4"/>
        <charset val="136"/>
      </rPr>
      <t>內政部家庭暴力及性侵害防治委員會</t>
    </r>
    <phoneticPr fontId="3" type="noConversion"/>
  </si>
  <si>
    <r>
      <rPr>
        <sz val="12"/>
        <rFont val="標楷體"/>
        <family val="4"/>
        <charset val="136"/>
      </rPr>
      <t>畫出心中的彩虹</t>
    </r>
  </si>
  <si>
    <r>
      <rPr>
        <sz val="12"/>
        <rFont val="標楷體"/>
        <family val="4"/>
        <charset val="136"/>
      </rPr>
      <t>席慕蓉</t>
    </r>
    <phoneticPr fontId="3" type="noConversion"/>
  </si>
  <si>
    <r>
      <rPr>
        <sz val="12"/>
        <rFont val="標楷體"/>
        <family val="4"/>
        <charset val="136"/>
      </rPr>
      <t>爾雅出版社</t>
    </r>
    <phoneticPr fontId="3" type="noConversion"/>
  </si>
  <si>
    <r>
      <rPr>
        <sz val="12"/>
        <rFont val="標楷體"/>
        <family val="4"/>
        <charset val="136"/>
      </rPr>
      <t>只要我長大</t>
    </r>
  </si>
  <si>
    <r>
      <rPr>
        <sz val="12"/>
        <rFont val="標楷體"/>
        <family val="4"/>
        <charset val="136"/>
      </rPr>
      <t>徐澄清口述</t>
    </r>
    <r>
      <rPr>
        <sz val="12"/>
        <rFont val="Times New Roman"/>
        <family val="1"/>
      </rPr>
      <t xml:space="preserve"> </t>
    </r>
    <r>
      <rPr>
        <sz val="12"/>
        <rFont val="標楷體"/>
        <family val="4"/>
        <charset val="136"/>
      </rPr>
      <t>徐梅屏撰文</t>
    </r>
    <phoneticPr fontId="3" type="noConversion"/>
  </si>
  <si>
    <r>
      <rPr>
        <sz val="12"/>
        <rFont val="標楷體"/>
        <family val="4"/>
        <charset val="136"/>
      </rPr>
      <t>健康世界雜誌社</t>
    </r>
    <phoneticPr fontId="3" type="noConversion"/>
  </si>
  <si>
    <r>
      <rPr>
        <sz val="12"/>
        <rFont val="標楷體"/>
        <family val="4"/>
        <charset val="136"/>
      </rPr>
      <t>父親的手</t>
    </r>
  </si>
  <si>
    <r>
      <rPr>
        <sz val="12"/>
        <rFont val="標楷體"/>
        <family val="4"/>
        <charset val="136"/>
      </rPr>
      <t>阿圖編</t>
    </r>
    <phoneticPr fontId="3" type="noConversion"/>
  </si>
  <si>
    <r>
      <rPr>
        <sz val="12"/>
        <rFont val="標楷體"/>
        <family val="4"/>
        <charset val="136"/>
      </rPr>
      <t>父親手冊</t>
    </r>
  </si>
  <si>
    <r>
      <rPr>
        <sz val="12"/>
        <rFont val="標楷體"/>
        <family val="4"/>
        <charset val="136"/>
      </rPr>
      <t>汴橋譯</t>
    </r>
    <phoneticPr fontId="3" type="noConversion"/>
  </si>
  <si>
    <r>
      <rPr>
        <sz val="12"/>
        <rFont val="標楷體"/>
        <family val="4"/>
        <charset val="136"/>
      </rPr>
      <t>大地出版社</t>
    </r>
    <phoneticPr fontId="3" type="noConversion"/>
  </si>
  <si>
    <r>
      <rPr>
        <sz val="12"/>
        <rFont val="標楷體"/>
        <family val="4"/>
        <charset val="136"/>
      </rPr>
      <t>母親的手</t>
    </r>
    <phoneticPr fontId="3" type="noConversion"/>
  </si>
  <si>
    <r>
      <rPr>
        <sz val="12"/>
        <rFont val="標楷體"/>
        <family val="4"/>
        <charset val="136"/>
      </rPr>
      <t>怎樣愛你的孩子</t>
    </r>
  </si>
  <si>
    <r>
      <rPr>
        <sz val="12"/>
        <rFont val="標楷體"/>
        <family val="4"/>
        <charset val="136"/>
      </rPr>
      <t>桃樂珊．華特．巴祿其原著</t>
    </r>
    <phoneticPr fontId="3" type="noConversion"/>
  </si>
  <si>
    <r>
      <rPr>
        <sz val="12"/>
        <rFont val="標楷體"/>
        <family val="4"/>
        <charset val="136"/>
      </rPr>
      <t>愛的生活</t>
    </r>
    <r>
      <rPr>
        <sz val="12"/>
        <rFont val="Times New Roman"/>
        <family val="1"/>
      </rPr>
      <t>-</t>
    </r>
    <r>
      <rPr>
        <sz val="12"/>
        <rFont val="標楷體"/>
        <family val="4"/>
        <charset val="136"/>
      </rPr>
      <t>六十個婚姻個案</t>
    </r>
    <phoneticPr fontId="3" type="noConversion"/>
  </si>
  <si>
    <r>
      <rPr>
        <sz val="12"/>
        <rFont val="標楷體"/>
        <family val="4"/>
        <charset val="136"/>
      </rPr>
      <t>田新彬</t>
    </r>
    <phoneticPr fontId="3" type="noConversion"/>
  </si>
  <si>
    <r>
      <rPr>
        <sz val="12"/>
        <rFont val="標楷體"/>
        <family val="4"/>
        <charset val="136"/>
      </rPr>
      <t>聯合報社</t>
    </r>
    <phoneticPr fontId="3" type="noConversion"/>
  </si>
  <si>
    <r>
      <rPr>
        <sz val="12"/>
        <rFont val="標楷體"/>
        <family val="4"/>
        <charset val="136"/>
      </rPr>
      <t>學習型家庭手冊</t>
    </r>
  </si>
  <si>
    <r>
      <rPr>
        <sz val="12"/>
        <rFont val="標楷體"/>
        <family val="4"/>
        <charset val="136"/>
      </rPr>
      <t>楊朝祥</t>
    </r>
    <phoneticPr fontId="3" type="noConversion"/>
  </si>
  <si>
    <r>
      <rPr>
        <sz val="12"/>
        <rFont val="標楷體"/>
        <family val="4"/>
        <charset val="136"/>
      </rPr>
      <t>飲食．衛生．生理常識的錯誤</t>
    </r>
    <phoneticPr fontId="3" type="noConversion"/>
  </si>
  <si>
    <r>
      <rPr>
        <sz val="12"/>
        <rFont val="標楷體"/>
        <family val="4"/>
        <charset val="136"/>
      </rPr>
      <t>黃慶文</t>
    </r>
    <phoneticPr fontId="3" type="noConversion"/>
  </si>
  <si>
    <r>
      <rPr>
        <sz val="12"/>
        <rFont val="標楷體"/>
        <family val="4"/>
        <charset val="136"/>
      </rPr>
      <t>水牛出版社</t>
    </r>
    <phoneticPr fontId="3" type="noConversion"/>
  </si>
  <si>
    <r>
      <rPr>
        <sz val="12"/>
        <rFont val="標楷體"/>
        <family val="4"/>
        <charset val="136"/>
      </rPr>
      <t>教育聰明的孩子</t>
    </r>
    <r>
      <rPr>
        <sz val="12"/>
        <rFont val="Times New Roman"/>
        <family val="1"/>
      </rPr>
      <t>-</t>
    </r>
    <r>
      <rPr>
        <sz val="12"/>
        <rFont val="標楷體"/>
        <family val="4"/>
        <charset val="136"/>
      </rPr>
      <t>環境影響孩子的人格發育</t>
    </r>
    <phoneticPr fontId="3" type="noConversion"/>
  </si>
  <si>
    <r>
      <rPr>
        <sz val="12"/>
        <rFont val="標楷體"/>
        <family val="4"/>
        <charset val="136"/>
      </rPr>
      <t>關根庄一</t>
    </r>
    <phoneticPr fontId="3" type="noConversion"/>
  </si>
  <si>
    <r>
      <rPr>
        <sz val="12"/>
        <rFont val="標楷體"/>
        <family val="4"/>
        <charset val="136"/>
      </rPr>
      <t>聯廣圖書股份有限公司</t>
    </r>
    <phoneticPr fontId="3" type="noConversion"/>
  </si>
  <si>
    <r>
      <rPr>
        <sz val="12"/>
        <rFont val="標楷體"/>
        <family val="4"/>
        <charset val="136"/>
      </rPr>
      <t>環境保護從自己做起</t>
    </r>
  </si>
  <si>
    <r>
      <rPr>
        <sz val="12"/>
        <rFont val="標楷體"/>
        <family val="4"/>
        <charset val="136"/>
      </rPr>
      <t>台北市各扶輪社聯合
社會服務委員會</t>
    </r>
    <phoneticPr fontId="3" type="noConversion"/>
  </si>
  <si>
    <r>
      <rPr>
        <sz val="12"/>
        <rFont val="標楷體"/>
        <family val="4"/>
        <charset val="136"/>
      </rPr>
      <t>許自己一個未來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被害人權益、救濟及服務手冊</t>
    </r>
    <phoneticPr fontId="3" type="noConversion"/>
  </si>
  <si>
    <r>
      <rPr>
        <sz val="12"/>
        <rFont val="標楷體"/>
        <family val="4"/>
        <charset val="136"/>
      </rPr>
      <t>愛來不來</t>
    </r>
    <r>
      <rPr>
        <sz val="12"/>
        <rFont val="Times New Roman"/>
        <family val="1"/>
      </rPr>
      <t>-DON’T WORRY(</t>
    </r>
    <r>
      <rPr>
        <sz val="12"/>
        <rFont val="標楷體"/>
        <family val="4"/>
        <charset val="136"/>
      </rPr>
      <t>一套有聲書及一本冊子）</t>
    </r>
    <phoneticPr fontId="3" type="noConversion"/>
  </si>
  <si>
    <r>
      <rPr>
        <sz val="12"/>
        <rFont val="標楷體"/>
        <family val="4"/>
        <charset val="136"/>
      </rPr>
      <t>管教子女絕招</t>
    </r>
    <r>
      <rPr>
        <sz val="12"/>
        <rFont val="Times New Roman"/>
        <family val="1"/>
      </rPr>
      <t>-</t>
    </r>
    <r>
      <rPr>
        <sz val="12"/>
        <rFont val="標楷體"/>
        <family val="4"/>
        <charset val="136"/>
      </rPr>
      <t>以心理作戰法培養孩子自立自主的精神</t>
    </r>
    <phoneticPr fontId="3" type="noConversion"/>
  </si>
  <si>
    <r>
      <rPr>
        <sz val="12"/>
        <rFont val="標楷體"/>
        <family val="4"/>
        <charset val="136"/>
      </rPr>
      <t>多湖輝著．陸明譯</t>
    </r>
    <phoneticPr fontId="3" type="noConversion"/>
  </si>
  <si>
    <r>
      <rPr>
        <sz val="12"/>
        <rFont val="標楷體"/>
        <family val="4"/>
        <charset val="136"/>
      </rPr>
      <t>大展出版社</t>
    </r>
    <phoneticPr fontId="3" type="noConversion"/>
  </si>
  <si>
    <r>
      <rPr>
        <sz val="12"/>
        <rFont val="標楷體"/>
        <family val="4"/>
        <charset val="136"/>
      </rPr>
      <t>幼兒親職教育手冊</t>
    </r>
    <r>
      <rPr>
        <sz val="12"/>
        <rFont val="Times New Roman"/>
        <family val="1"/>
      </rPr>
      <t>-</t>
    </r>
    <r>
      <rPr>
        <sz val="12"/>
        <rFont val="標楷體"/>
        <family val="4"/>
        <charset val="136"/>
      </rPr>
      <t>親親我的寶貝</t>
    </r>
    <phoneticPr fontId="3" type="noConversion"/>
  </si>
  <si>
    <r>
      <rPr>
        <sz val="12"/>
        <rFont val="標楷體"/>
        <family val="4"/>
        <charset val="136"/>
      </rPr>
      <t>新竹市立文化中心、家庭教育服務中心</t>
    </r>
    <phoneticPr fontId="3" type="noConversion"/>
  </si>
  <si>
    <r>
      <rPr>
        <sz val="12"/>
        <rFont val="標楷體"/>
        <family val="4"/>
        <charset val="136"/>
      </rPr>
      <t>幼兒親職教育手冊</t>
    </r>
  </si>
  <si>
    <r>
      <rPr>
        <sz val="12"/>
        <rFont val="標楷體"/>
        <family val="4"/>
        <charset val="136"/>
      </rPr>
      <t>有其母必有其女</t>
    </r>
  </si>
  <si>
    <r>
      <rPr>
        <sz val="12"/>
        <rFont val="標楷體"/>
        <family val="4"/>
        <charset val="136"/>
      </rPr>
      <t>王麗芬</t>
    </r>
    <phoneticPr fontId="3" type="noConversion"/>
  </si>
  <si>
    <r>
      <rPr>
        <sz val="12"/>
        <rFont val="標楷體"/>
        <family val="4"/>
        <charset val="136"/>
      </rPr>
      <t>兒童親職教育手冊</t>
    </r>
    <r>
      <rPr>
        <sz val="12"/>
        <rFont val="Times New Roman"/>
        <family val="1"/>
      </rPr>
      <t>-</t>
    </r>
    <r>
      <rPr>
        <sz val="12"/>
        <rFont val="標楷體"/>
        <family val="4"/>
        <charset val="136"/>
      </rPr>
      <t>兩代橋</t>
    </r>
    <phoneticPr fontId="3" type="noConversion"/>
  </si>
  <si>
    <r>
      <rPr>
        <sz val="12"/>
        <rFont val="標楷體"/>
        <family val="4"/>
        <charset val="136"/>
      </rPr>
      <t>教育部社教師</t>
    </r>
    <phoneticPr fontId="3" type="noConversion"/>
  </si>
  <si>
    <r>
      <rPr>
        <sz val="12"/>
        <rFont val="標楷體"/>
        <family val="4"/>
        <charset val="136"/>
      </rPr>
      <t>台南縣立文化中心</t>
    </r>
    <phoneticPr fontId="3" type="noConversion"/>
  </si>
  <si>
    <r>
      <rPr>
        <sz val="12"/>
        <rFont val="標楷體"/>
        <family val="4"/>
        <charset val="136"/>
      </rPr>
      <t>與父母親談問題</t>
    </r>
    <phoneticPr fontId="3" type="noConversion"/>
  </si>
  <si>
    <r>
      <rPr>
        <sz val="12"/>
        <rFont val="標楷體"/>
        <family val="4"/>
        <charset val="136"/>
      </rPr>
      <t>司波克著</t>
    </r>
    <r>
      <rPr>
        <sz val="12"/>
        <rFont val="Times New Roman"/>
        <family val="1"/>
      </rPr>
      <t xml:space="preserve"> </t>
    </r>
    <r>
      <rPr>
        <sz val="12"/>
        <rFont val="標楷體"/>
        <family val="4"/>
        <charset val="136"/>
      </rPr>
      <t>楊庸一、王溢嘉、李念虎等合譯</t>
    </r>
    <phoneticPr fontId="3" type="noConversion"/>
  </si>
  <si>
    <r>
      <rPr>
        <sz val="12"/>
        <rFont val="標楷體"/>
        <family val="4"/>
        <charset val="136"/>
      </rPr>
      <t>杏文出版社</t>
    </r>
    <phoneticPr fontId="3" type="noConversion"/>
  </si>
  <si>
    <r>
      <rPr>
        <sz val="12"/>
        <rFont val="標楷體"/>
        <family val="4"/>
        <charset val="136"/>
      </rPr>
      <t>小時了了</t>
    </r>
    <r>
      <rPr>
        <sz val="12"/>
        <rFont val="Times New Roman"/>
        <family val="1"/>
      </rPr>
      <t>-</t>
    </r>
    <r>
      <rPr>
        <sz val="12"/>
        <rFont val="標楷體"/>
        <family val="4"/>
        <charset val="136"/>
      </rPr>
      <t>嬰幼兒智能發展的一些問題</t>
    </r>
    <phoneticPr fontId="3" type="noConversion"/>
  </si>
  <si>
    <r>
      <t>1</t>
    </r>
    <r>
      <rPr>
        <sz val="12"/>
        <rFont val="標楷體"/>
        <family val="4"/>
        <charset val="136"/>
      </rPr>
      <t>分鐘媽媽</t>
    </r>
    <r>
      <rPr>
        <sz val="12"/>
        <rFont val="Times New Roman"/>
        <family val="1"/>
      </rPr>
      <t>-</t>
    </r>
    <r>
      <rPr>
        <sz val="12"/>
        <rFont val="標楷體"/>
        <family val="4"/>
        <charset val="136"/>
      </rPr>
      <t>對孩子們的稱讚和斥責，專家提供一套好方法</t>
    </r>
    <phoneticPr fontId="3" type="noConversion"/>
  </si>
  <si>
    <r>
      <t>S</t>
    </r>
    <r>
      <rPr>
        <sz val="12"/>
        <rFont val="標楷體"/>
        <family val="4"/>
        <charset val="136"/>
      </rPr>
      <t>．約翰生著</t>
    </r>
    <r>
      <rPr>
        <sz val="12"/>
        <rFont val="Times New Roman"/>
        <family val="1"/>
      </rPr>
      <t xml:space="preserve"> </t>
    </r>
    <r>
      <rPr>
        <sz val="12"/>
        <rFont val="標楷體"/>
        <family val="4"/>
        <charset val="136"/>
      </rPr>
      <t>姚碧譯</t>
    </r>
    <phoneticPr fontId="3" type="noConversion"/>
  </si>
  <si>
    <r>
      <rPr>
        <sz val="12"/>
        <rFont val="標楷體"/>
        <family val="4"/>
        <charset val="136"/>
      </rPr>
      <t>大夏出版社</t>
    </r>
    <phoneticPr fontId="3" type="noConversion"/>
  </si>
  <si>
    <r>
      <rPr>
        <sz val="12"/>
        <rFont val="標楷體"/>
        <family val="4"/>
        <charset val="136"/>
      </rPr>
      <t>現代父親</t>
    </r>
  </si>
  <si>
    <r>
      <rPr>
        <sz val="12"/>
        <rFont val="標楷體"/>
        <family val="4"/>
        <charset val="136"/>
      </rPr>
      <t>張康樂譯</t>
    </r>
    <phoneticPr fontId="3" type="noConversion"/>
  </si>
  <si>
    <r>
      <rPr>
        <sz val="12"/>
        <rFont val="標楷體"/>
        <family val="4"/>
        <charset val="136"/>
      </rPr>
      <t>使你小孩更聰明</t>
    </r>
    <phoneticPr fontId="3" type="noConversion"/>
  </si>
  <si>
    <r>
      <rPr>
        <sz val="12"/>
        <rFont val="標楷體"/>
        <family val="4"/>
        <charset val="136"/>
      </rPr>
      <t>陳衛平譯</t>
    </r>
    <phoneticPr fontId="3" type="noConversion"/>
  </si>
  <si>
    <r>
      <rPr>
        <sz val="12"/>
        <rFont val="標楷體"/>
        <family val="4"/>
        <charset val="136"/>
      </rPr>
      <t>用心陪孩子成長</t>
    </r>
  </si>
  <si>
    <r>
      <rPr>
        <sz val="12"/>
        <rFont val="標楷體"/>
        <family val="4"/>
        <charset val="136"/>
      </rPr>
      <t>詹仁道</t>
    </r>
    <phoneticPr fontId="3" type="noConversion"/>
  </si>
  <si>
    <r>
      <rPr>
        <sz val="12"/>
        <rFont val="標楷體"/>
        <family val="4"/>
        <charset val="136"/>
      </rPr>
      <t>泰山文化基金會</t>
    </r>
    <phoneticPr fontId="3" type="noConversion"/>
  </si>
  <si>
    <r>
      <rPr>
        <sz val="12"/>
        <rFont val="標楷體"/>
        <family val="4"/>
        <charset val="136"/>
      </rPr>
      <t>我需要的好家庭</t>
    </r>
    <r>
      <rPr>
        <sz val="12"/>
        <rFont val="Times New Roman"/>
        <family val="1"/>
      </rPr>
      <t>-</t>
    </r>
    <r>
      <rPr>
        <sz val="12"/>
        <rFont val="標楷體"/>
        <family val="4"/>
        <charset val="136"/>
      </rPr>
      <t>家庭教育的藝術</t>
    </r>
    <phoneticPr fontId="3" type="noConversion"/>
  </si>
  <si>
    <r>
      <rPr>
        <sz val="12"/>
        <rFont val="標楷體"/>
        <family val="4"/>
        <charset val="136"/>
      </rPr>
      <t>幼獅文化事業公司</t>
    </r>
    <phoneticPr fontId="3" type="noConversion"/>
  </si>
  <si>
    <r>
      <rPr>
        <sz val="12"/>
        <rFont val="標楷體"/>
        <family val="4"/>
        <charset val="136"/>
      </rPr>
      <t>心聲愛意傳親情</t>
    </r>
  </si>
  <si>
    <r>
      <rPr>
        <sz val="12"/>
        <rFont val="標楷體"/>
        <family val="4"/>
        <charset val="136"/>
      </rPr>
      <t>桂冠圖書股份有限公司</t>
    </r>
    <phoneticPr fontId="3" type="noConversion"/>
  </si>
  <si>
    <r>
      <rPr>
        <sz val="12"/>
        <rFont val="標楷體"/>
        <family val="4"/>
        <charset val="136"/>
      </rPr>
      <t>照亮心靈的彩光</t>
    </r>
  </si>
  <si>
    <r>
      <rPr>
        <sz val="12"/>
        <rFont val="標楷體"/>
        <family val="4"/>
        <charset val="136"/>
      </rPr>
      <t>泰山文化基金會策畫</t>
    </r>
    <phoneticPr fontId="3" type="noConversion"/>
  </si>
  <si>
    <r>
      <rPr>
        <sz val="12"/>
        <rFont val="標楷體"/>
        <family val="4"/>
        <charset val="136"/>
      </rPr>
      <t>慈濟文化志業中心出版</t>
    </r>
    <phoneticPr fontId="3" type="noConversion"/>
  </si>
  <si>
    <r>
      <rPr>
        <sz val="12"/>
        <rFont val="標楷體"/>
        <family val="4"/>
        <charset val="136"/>
      </rPr>
      <t>兩種親情</t>
    </r>
  </si>
  <si>
    <r>
      <rPr>
        <sz val="12"/>
        <rFont val="標楷體"/>
        <family val="4"/>
        <charset val="136"/>
      </rPr>
      <t>救國團「張老師」</t>
    </r>
    <phoneticPr fontId="3" type="noConversion"/>
  </si>
  <si>
    <r>
      <rPr>
        <sz val="12"/>
        <rFont val="標楷體"/>
        <family val="4"/>
        <charset val="136"/>
      </rPr>
      <t>孩子我愛你</t>
    </r>
    <r>
      <rPr>
        <sz val="12"/>
        <rFont val="Times New Roman"/>
        <family val="1"/>
      </rPr>
      <t>-</t>
    </r>
    <r>
      <rPr>
        <sz val="12"/>
        <rFont val="標楷體"/>
        <family val="4"/>
        <charset val="136"/>
      </rPr>
      <t>親情教育講座彙編</t>
    </r>
    <phoneticPr fontId="3" type="noConversion"/>
  </si>
  <si>
    <r>
      <rPr>
        <sz val="12"/>
        <rFont val="標楷體"/>
        <family val="4"/>
        <charset val="136"/>
      </rPr>
      <t>家可以是天堂</t>
    </r>
    <r>
      <rPr>
        <sz val="12"/>
        <rFont val="Times New Roman"/>
        <family val="1"/>
      </rPr>
      <t>-</t>
    </r>
    <r>
      <rPr>
        <sz val="12"/>
        <rFont val="標楷體"/>
        <family val="4"/>
        <charset val="136"/>
      </rPr>
      <t>親情教育講座彙編</t>
    </r>
    <phoneticPr fontId="3" type="noConversion"/>
  </si>
  <si>
    <r>
      <rPr>
        <sz val="12"/>
        <rFont val="標楷體"/>
        <family val="4"/>
        <charset val="136"/>
      </rPr>
      <t>比翼雙飛</t>
    </r>
    <r>
      <rPr>
        <sz val="12"/>
        <rFont val="Times New Roman"/>
        <family val="1"/>
      </rPr>
      <t>-</t>
    </r>
    <r>
      <rPr>
        <sz val="12"/>
        <rFont val="標楷體"/>
        <family val="4"/>
        <charset val="136"/>
      </rPr>
      <t>夫妻溝通操練指南</t>
    </r>
    <phoneticPr fontId="3" type="noConversion"/>
  </si>
  <si>
    <r>
      <rPr>
        <sz val="12"/>
        <rFont val="標楷體"/>
        <family val="4"/>
        <charset val="136"/>
      </rPr>
      <t>大衛梅士、薇拉梅士夫婦著</t>
    </r>
    <phoneticPr fontId="3" type="noConversion"/>
  </si>
  <si>
    <r>
      <rPr>
        <sz val="12"/>
        <rFont val="標楷體"/>
        <family val="4"/>
        <charset val="136"/>
      </rPr>
      <t>天恩出版社</t>
    </r>
    <phoneticPr fontId="3" type="noConversion"/>
  </si>
  <si>
    <r>
      <rPr>
        <sz val="12"/>
        <rFont val="標楷體"/>
        <family val="4"/>
        <charset val="136"/>
      </rPr>
      <t>兒童行為的觀察與瞭解</t>
    </r>
    <phoneticPr fontId="3" type="noConversion"/>
  </si>
  <si>
    <r>
      <rPr>
        <sz val="12"/>
        <rFont val="標楷體"/>
        <family val="4"/>
        <charset val="136"/>
      </rPr>
      <t>趙玫怡譯</t>
    </r>
    <phoneticPr fontId="3" type="noConversion"/>
  </si>
  <si>
    <r>
      <rPr>
        <sz val="12"/>
        <rFont val="標楷體"/>
        <family val="4"/>
        <charset val="136"/>
      </rPr>
      <t>職業簡介第十八輯</t>
    </r>
    <phoneticPr fontId="3" type="noConversion"/>
  </si>
  <si>
    <r>
      <rPr>
        <sz val="12"/>
        <rFont val="標楷體"/>
        <family val="4"/>
        <charset val="136"/>
      </rPr>
      <t>行政院勞委會職業訓練局</t>
    </r>
    <phoneticPr fontId="3" type="noConversion"/>
  </si>
  <si>
    <r>
      <rPr>
        <sz val="12"/>
        <rFont val="標楷體"/>
        <family val="4"/>
        <charset val="136"/>
      </rPr>
      <t>許孩子一個未來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新生兒、兒童父母手冊</t>
    </r>
    <r>
      <rPr>
        <sz val="12"/>
        <rFont val="Times New Roman"/>
        <family val="1"/>
      </rPr>
      <t>)</t>
    </r>
    <phoneticPr fontId="3" type="noConversion"/>
  </si>
  <si>
    <r>
      <rPr>
        <sz val="12"/>
        <rFont val="標楷體"/>
        <family val="4"/>
        <charset val="136"/>
      </rPr>
      <t>內政部家庭暴力防治委員會</t>
    </r>
    <phoneticPr fontId="3" type="noConversion"/>
  </si>
  <si>
    <r>
      <rPr>
        <sz val="12"/>
        <rFont val="標楷體"/>
        <family val="4"/>
        <charset val="136"/>
      </rPr>
      <t>許我們一個未來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新婚夫妻手冊</t>
    </r>
    <r>
      <rPr>
        <sz val="12"/>
        <rFont val="Times New Roman"/>
        <family val="1"/>
      </rPr>
      <t>)</t>
    </r>
    <phoneticPr fontId="3" type="noConversion"/>
  </si>
  <si>
    <r>
      <rPr>
        <sz val="12"/>
        <rFont val="標楷體"/>
        <family val="4"/>
        <charset val="136"/>
      </rPr>
      <t>疾病營養系列</t>
    </r>
    <r>
      <rPr>
        <sz val="12"/>
        <rFont val="Times New Roman"/>
        <family val="1"/>
      </rPr>
      <t>-</t>
    </r>
    <r>
      <rPr>
        <sz val="12"/>
        <rFont val="標楷體"/>
        <family val="4"/>
        <charset val="136"/>
      </rPr>
      <t>減重手冊</t>
    </r>
    <phoneticPr fontId="3" type="noConversion"/>
  </si>
  <si>
    <r>
      <rPr>
        <sz val="12"/>
        <rFont val="標楷體"/>
        <family val="4"/>
        <charset val="136"/>
      </rPr>
      <t>嚴道</t>
    </r>
    <phoneticPr fontId="3" type="noConversion"/>
  </si>
  <si>
    <r>
      <rPr>
        <sz val="12"/>
        <rFont val="標楷體"/>
        <family val="4"/>
        <charset val="136"/>
      </rPr>
      <t>三軍總醫院營養室、董氏基金會</t>
    </r>
    <phoneticPr fontId="3" type="noConversion"/>
  </si>
  <si>
    <r>
      <rPr>
        <sz val="12"/>
        <rFont val="標楷體"/>
        <family val="4"/>
        <charset val="136"/>
      </rPr>
      <t>一通電話助你戒菸成功</t>
    </r>
    <phoneticPr fontId="3" type="noConversion"/>
  </si>
  <si>
    <r>
      <rPr>
        <sz val="12"/>
        <rFont val="標楷體"/>
        <family val="4"/>
        <charset val="136"/>
      </rPr>
      <t>婚姻</t>
    </r>
    <r>
      <rPr>
        <sz val="12"/>
        <rFont val="Times New Roman"/>
        <family val="1"/>
      </rPr>
      <t>OK</t>
    </r>
    <r>
      <rPr>
        <sz val="12"/>
        <rFont val="標楷體"/>
        <family val="4"/>
        <charset val="136"/>
      </rPr>
      <t>靠實力</t>
    </r>
    <r>
      <rPr>
        <sz val="12"/>
        <rFont val="Times New Roman"/>
        <family val="1"/>
      </rPr>
      <t>(</t>
    </r>
    <r>
      <rPr>
        <sz val="12"/>
        <rFont val="標楷體"/>
        <family val="4"/>
        <charset val="136"/>
      </rPr>
      <t>一套有聲書及一本冊子）</t>
    </r>
    <phoneticPr fontId="3" type="noConversion"/>
  </si>
  <si>
    <r>
      <rPr>
        <sz val="12"/>
        <rFont val="標楷體"/>
        <family val="4"/>
        <charset val="136"/>
      </rPr>
      <t>新婚夫妻家庭手冊</t>
    </r>
  </si>
  <si>
    <r>
      <rPr>
        <sz val="12"/>
        <rFont val="標楷體"/>
        <family val="4"/>
        <charset val="136"/>
      </rPr>
      <t>詹益宏等著</t>
    </r>
    <phoneticPr fontId="3" type="noConversion"/>
  </si>
  <si>
    <r>
      <rPr>
        <sz val="12"/>
        <rFont val="標楷體"/>
        <family val="4"/>
        <charset val="136"/>
      </rPr>
      <t>台北市立社會教育館</t>
    </r>
    <phoneticPr fontId="3" type="noConversion"/>
  </si>
  <si>
    <r>
      <rPr>
        <sz val="12"/>
        <rFont val="標楷體"/>
        <family val="4"/>
        <charset val="136"/>
      </rPr>
      <t>兄弟姊妹</t>
    </r>
  </si>
  <si>
    <r>
      <rPr>
        <sz val="12"/>
        <rFont val="標楷體"/>
        <family val="4"/>
        <charset val="136"/>
      </rPr>
      <t>宋碧雲譯</t>
    </r>
    <phoneticPr fontId="3" type="noConversion"/>
  </si>
  <si>
    <r>
      <rPr>
        <sz val="12"/>
        <rFont val="標楷體"/>
        <family val="4"/>
        <charset val="136"/>
      </rPr>
      <t>新家庭．家庭心</t>
    </r>
  </si>
  <si>
    <r>
      <rPr>
        <sz val="12"/>
        <rFont val="標楷體"/>
        <family val="4"/>
        <charset val="136"/>
      </rPr>
      <t>婚姻與婚姻諮商</t>
    </r>
  </si>
  <si>
    <r>
      <rPr>
        <sz val="12"/>
        <rFont val="標楷體"/>
        <family val="4"/>
        <charset val="136"/>
      </rPr>
      <t>戴傳文</t>
    </r>
    <phoneticPr fontId="3" type="noConversion"/>
  </si>
  <si>
    <r>
      <t>91</t>
    </r>
    <r>
      <rPr>
        <sz val="12"/>
        <rFont val="標楷體"/>
        <family val="4"/>
        <charset val="136"/>
      </rPr>
      <t>年度國立高級職業學校中二區親職教育資源中心</t>
    </r>
    <r>
      <rPr>
        <sz val="12"/>
        <rFont val="Times New Roman"/>
        <family val="1"/>
      </rPr>
      <t>-</t>
    </r>
    <r>
      <rPr>
        <sz val="12"/>
        <rFont val="標楷體"/>
        <family val="4"/>
        <charset val="136"/>
      </rPr>
      <t>親職教育資源手冊</t>
    </r>
    <phoneticPr fontId="3" type="noConversion"/>
  </si>
  <si>
    <r>
      <rPr>
        <sz val="12"/>
        <rFont val="標楷體"/>
        <family val="4"/>
        <charset val="136"/>
      </rPr>
      <t>雲林特教</t>
    </r>
    <phoneticPr fontId="3" type="noConversion"/>
  </si>
  <si>
    <r>
      <rPr>
        <sz val="12"/>
        <rFont val="標楷體"/>
        <family val="4"/>
        <charset val="136"/>
      </rPr>
      <t>傾聽孩子的心</t>
    </r>
  </si>
  <si>
    <r>
      <rPr>
        <sz val="12"/>
        <rFont val="標楷體"/>
        <family val="4"/>
        <charset val="136"/>
      </rPr>
      <t>快樂的兒童教育</t>
    </r>
    <phoneticPr fontId="3" type="noConversion"/>
  </si>
  <si>
    <r>
      <rPr>
        <sz val="12"/>
        <rFont val="標楷體"/>
        <family val="4"/>
        <charset val="136"/>
      </rPr>
      <t>沙永玲譯</t>
    </r>
    <phoneticPr fontId="3" type="noConversion"/>
  </si>
  <si>
    <r>
      <rPr>
        <sz val="12"/>
        <rFont val="標楷體"/>
        <family val="4"/>
        <charset val="136"/>
      </rPr>
      <t>智慧語錄</t>
    </r>
  </si>
  <si>
    <r>
      <rPr>
        <sz val="12"/>
        <rFont val="標楷體"/>
        <family val="4"/>
        <charset val="136"/>
      </rPr>
      <t>戒菸自助手冊</t>
    </r>
    <phoneticPr fontId="3" type="noConversion"/>
  </si>
  <si>
    <r>
      <rPr>
        <sz val="12"/>
        <rFont val="標楷體"/>
        <family val="4"/>
        <charset val="136"/>
      </rPr>
      <t>職業簡介</t>
    </r>
    <r>
      <rPr>
        <sz val="12"/>
        <rFont val="Times New Roman"/>
        <family val="1"/>
      </rPr>
      <t>&lt;</t>
    </r>
    <r>
      <rPr>
        <sz val="12"/>
        <rFont val="標楷體"/>
        <family val="4"/>
        <charset val="136"/>
      </rPr>
      <t>第十七輯</t>
    </r>
    <r>
      <rPr>
        <sz val="12"/>
        <rFont val="Times New Roman"/>
        <family val="1"/>
      </rPr>
      <t>&gt;</t>
    </r>
    <r>
      <rPr>
        <sz val="12"/>
        <rFont val="標楷體"/>
        <family val="4"/>
        <charset val="136"/>
      </rPr>
      <t>選您所愛的工作愛您所選的工作</t>
    </r>
    <phoneticPr fontId="3" type="noConversion"/>
  </si>
  <si>
    <r>
      <rPr>
        <sz val="12"/>
        <rFont val="標楷體"/>
        <family val="4"/>
        <charset val="136"/>
      </rPr>
      <t>青少年輔導叢書</t>
    </r>
    <r>
      <rPr>
        <sz val="12"/>
        <rFont val="Times New Roman"/>
        <family val="1"/>
      </rPr>
      <t>-</t>
    </r>
    <r>
      <rPr>
        <sz val="12"/>
        <rFont val="標楷體"/>
        <family val="4"/>
        <charset val="136"/>
      </rPr>
      <t>霏霏細語</t>
    </r>
    <phoneticPr fontId="3" type="noConversion"/>
  </si>
  <si>
    <r>
      <rPr>
        <sz val="12"/>
        <rFont val="標楷體"/>
        <family val="4"/>
        <charset val="136"/>
      </rPr>
      <t>謝霏霏</t>
    </r>
    <phoneticPr fontId="3" type="noConversion"/>
  </si>
  <si>
    <r>
      <rPr>
        <sz val="12"/>
        <rFont val="標楷體"/>
        <family val="4"/>
        <charset val="136"/>
      </rPr>
      <t>大順文化出版社</t>
    </r>
    <phoneticPr fontId="3" type="noConversion"/>
  </si>
  <si>
    <r>
      <rPr>
        <sz val="12"/>
        <rFont val="標楷體"/>
        <family val="4"/>
        <charset val="136"/>
      </rPr>
      <t>用腳飛翔的女孩</t>
    </r>
    <r>
      <rPr>
        <sz val="12"/>
        <rFont val="Times New Roman"/>
        <family val="1"/>
      </rPr>
      <t>-</t>
    </r>
    <r>
      <rPr>
        <sz val="12"/>
        <rFont val="標楷體"/>
        <family val="4"/>
        <charset val="136"/>
      </rPr>
      <t>無臂單腳的奮鬥奇蹟</t>
    </r>
    <phoneticPr fontId="3" type="noConversion"/>
  </si>
  <si>
    <r>
      <rPr>
        <sz val="12"/>
        <rFont val="標楷體"/>
        <family val="4"/>
        <charset val="136"/>
      </rPr>
      <t>蓮娜</t>
    </r>
    <r>
      <rPr>
        <sz val="12"/>
        <rFont val="Times New Roman"/>
        <family val="1"/>
      </rPr>
      <t xml:space="preserve"> </t>
    </r>
    <r>
      <rPr>
        <sz val="12"/>
        <rFont val="標楷體"/>
        <family val="4"/>
        <charset val="136"/>
      </rPr>
      <t>瑪莉亞</t>
    </r>
    <phoneticPr fontId="3" type="noConversion"/>
  </si>
  <si>
    <r>
      <rPr>
        <sz val="12"/>
        <rFont val="標楷體"/>
        <family val="4"/>
        <charset val="136"/>
      </rPr>
      <t>傳神出版社</t>
    </r>
    <phoneticPr fontId="3" type="noConversion"/>
  </si>
  <si>
    <r>
      <rPr>
        <sz val="12"/>
        <rFont val="標楷體"/>
        <family val="4"/>
        <charset val="136"/>
      </rPr>
      <t>心靈大補帖</t>
    </r>
  </si>
  <si>
    <r>
      <rPr>
        <sz val="12"/>
        <rFont val="標楷體"/>
        <family val="4"/>
        <charset val="136"/>
      </rPr>
      <t>王家麟</t>
    </r>
    <phoneticPr fontId="3" type="noConversion"/>
  </si>
  <si>
    <r>
      <rPr>
        <sz val="12"/>
        <rFont val="標楷體"/>
        <family val="4"/>
        <charset val="136"/>
      </rPr>
      <t>丹尼爾．高曼著</t>
    </r>
    <phoneticPr fontId="3" type="noConversion"/>
  </si>
  <si>
    <r>
      <rPr>
        <sz val="12"/>
        <rFont val="標楷體"/>
        <family val="4"/>
        <charset val="136"/>
      </rPr>
      <t>時報文化出版社</t>
    </r>
    <phoneticPr fontId="3" type="noConversion"/>
  </si>
  <si>
    <r>
      <rPr>
        <sz val="12"/>
        <rFont val="標楷體"/>
        <family val="4"/>
        <charset val="136"/>
      </rPr>
      <t>變</t>
    </r>
    <r>
      <rPr>
        <sz val="12"/>
        <rFont val="Times New Roman"/>
        <family val="1"/>
      </rPr>
      <t>-</t>
    </r>
    <r>
      <rPr>
        <sz val="12"/>
        <rFont val="標楷體"/>
        <family val="4"/>
        <charset val="136"/>
      </rPr>
      <t>問題的形成與解決</t>
    </r>
  </si>
  <si>
    <r>
      <rPr>
        <sz val="12"/>
        <rFont val="標楷體"/>
        <family val="4"/>
        <charset val="136"/>
      </rPr>
      <t>夏林清、鄭村棋譯</t>
    </r>
    <phoneticPr fontId="3" type="noConversion"/>
  </si>
  <si>
    <r>
      <rPr>
        <sz val="12"/>
        <rFont val="標楷體"/>
        <family val="4"/>
        <charset val="136"/>
      </rPr>
      <t>把這份情傳下去</t>
    </r>
  </si>
  <si>
    <r>
      <rPr>
        <sz val="12"/>
        <rFont val="標楷體"/>
        <family val="4"/>
        <charset val="136"/>
      </rPr>
      <t>吳重德</t>
    </r>
    <phoneticPr fontId="3" type="noConversion"/>
  </si>
  <si>
    <r>
      <rPr>
        <sz val="12"/>
        <rFont val="標楷體"/>
        <family val="4"/>
        <charset val="136"/>
      </rPr>
      <t>能仁出版社</t>
    </r>
    <phoneticPr fontId="3" type="noConversion"/>
  </si>
  <si>
    <r>
      <rPr>
        <sz val="12"/>
        <rFont val="標楷體"/>
        <family val="4"/>
        <charset val="136"/>
      </rPr>
      <t>身心障礙者保護法暨就業服務相關附屬法規彙編</t>
    </r>
    <phoneticPr fontId="3" type="noConversion"/>
  </si>
  <si>
    <r>
      <rPr>
        <sz val="12"/>
        <rFont val="標楷體"/>
        <family val="4"/>
        <charset val="136"/>
      </rPr>
      <t>從憂鬱到快樂的十個步驟</t>
    </r>
    <r>
      <rPr>
        <sz val="12"/>
        <rFont val="Times New Roman"/>
        <family val="1"/>
      </rPr>
      <t>-</t>
    </r>
    <r>
      <rPr>
        <sz val="12"/>
        <rFont val="標楷體"/>
        <family val="4"/>
        <charset val="136"/>
      </rPr>
      <t>快樂的十日課</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</si>
  <si>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李淑珺．江暖譯</t>
    </r>
    <phoneticPr fontId="3" type="noConversion"/>
  </si>
  <si>
    <r>
      <rPr>
        <sz val="12"/>
        <rFont val="標楷體"/>
        <family val="4"/>
        <charset val="136"/>
      </rPr>
      <t>晶瑩的生命</t>
    </r>
    <r>
      <rPr>
        <sz val="12"/>
        <rFont val="Times New Roman"/>
        <family val="1"/>
      </rPr>
      <t>-</t>
    </r>
    <r>
      <rPr>
        <sz val="12"/>
        <rFont val="標楷體"/>
        <family val="4"/>
        <charset val="136"/>
      </rPr>
      <t>如何塑造卓越的特質</t>
    </r>
    <phoneticPr fontId="3" type="noConversion"/>
  </si>
  <si>
    <r>
      <rPr>
        <sz val="12"/>
        <rFont val="標楷體"/>
        <family val="4"/>
        <charset val="136"/>
      </rPr>
      <t>王慧君譯</t>
    </r>
    <phoneticPr fontId="3" type="noConversion"/>
  </si>
  <si>
    <r>
      <rPr>
        <sz val="12"/>
        <rFont val="標楷體"/>
        <family val="4"/>
        <charset val="136"/>
      </rPr>
      <t>喚醒內在天才</t>
    </r>
    <r>
      <rPr>
        <sz val="12"/>
        <rFont val="Times New Roman"/>
        <family val="1"/>
      </rPr>
      <t>-</t>
    </r>
    <r>
      <rPr>
        <sz val="12"/>
        <rFont val="標楷體"/>
        <family val="4"/>
        <charset val="136"/>
      </rPr>
      <t>你也可以成為愛因斯坦</t>
    </r>
    <phoneticPr fontId="3" type="noConversion"/>
  </si>
  <si>
    <r>
      <rPr>
        <sz val="12"/>
        <rFont val="標楷體"/>
        <family val="4"/>
        <charset val="136"/>
      </rPr>
      <t>派翠克．波特著</t>
    </r>
    <phoneticPr fontId="3" type="noConversion"/>
  </si>
  <si>
    <r>
      <rPr>
        <sz val="12"/>
        <rFont val="標楷體"/>
        <family val="4"/>
        <charset val="136"/>
      </rPr>
      <t>世茂出版社</t>
    </r>
    <phoneticPr fontId="3" type="noConversion"/>
  </si>
  <si>
    <r>
      <rPr>
        <sz val="12"/>
        <rFont val="標楷體"/>
        <family val="4"/>
        <charset val="136"/>
      </rPr>
      <t>生活裏的貼心話</t>
    </r>
  </si>
  <si>
    <r>
      <t>21</t>
    </r>
    <r>
      <rPr>
        <sz val="12"/>
        <rFont val="標楷體"/>
        <family val="4"/>
        <charset val="136"/>
      </rPr>
      <t>世紀新品格教育觀</t>
    </r>
    <r>
      <rPr>
        <sz val="12"/>
        <rFont val="Times New Roman"/>
        <family val="1"/>
      </rPr>
      <t>-</t>
    </r>
    <r>
      <rPr>
        <sz val="12"/>
        <rFont val="標楷體"/>
        <family val="4"/>
        <charset val="136"/>
      </rPr>
      <t>人性是什麼</t>
    </r>
    <phoneticPr fontId="3" type="noConversion"/>
  </si>
  <si>
    <r>
      <rPr>
        <sz val="12"/>
        <rFont val="標楷體"/>
        <family val="4"/>
        <charset val="136"/>
      </rPr>
      <t>倪靜貴主編</t>
    </r>
    <phoneticPr fontId="3" type="noConversion"/>
  </si>
  <si>
    <r>
      <rPr>
        <sz val="12"/>
        <rFont val="標楷體"/>
        <family val="4"/>
        <charset val="136"/>
      </rPr>
      <t>星空下飛翔的教授</t>
    </r>
    <r>
      <rPr>
        <sz val="12"/>
        <rFont val="Times New Roman"/>
        <family val="1"/>
      </rPr>
      <t>-</t>
    </r>
    <r>
      <rPr>
        <sz val="12"/>
        <rFont val="標楷體"/>
        <family val="4"/>
        <charset val="136"/>
      </rPr>
      <t>翁景民最後的</t>
    </r>
    <r>
      <rPr>
        <sz val="12"/>
        <rFont val="Times New Roman"/>
        <family val="1"/>
      </rPr>
      <t>197</t>
    </r>
    <r>
      <rPr>
        <sz val="12"/>
        <rFont val="標楷體"/>
        <family val="4"/>
        <charset val="136"/>
      </rPr>
      <t>天</t>
    </r>
    <phoneticPr fontId="3" type="noConversion"/>
  </si>
  <si>
    <r>
      <rPr>
        <sz val="12"/>
        <rFont val="標楷體"/>
        <family val="4"/>
        <charset val="136"/>
      </rPr>
      <t>張文亮</t>
    </r>
    <phoneticPr fontId="3" type="noConversion"/>
  </si>
  <si>
    <r>
      <rPr>
        <sz val="12"/>
        <rFont val="標楷體"/>
        <family val="4"/>
        <charset val="136"/>
      </rPr>
      <t>人生傳奇</t>
    </r>
    <r>
      <rPr>
        <sz val="12"/>
        <rFont val="Times New Roman"/>
        <family val="1"/>
      </rPr>
      <t>-</t>
    </r>
    <r>
      <rPr>
        <sz val="12"/>
        <rFont val="標楷體"/>
        <family val="4"/>
        <charset val="136"/>
      </rPr>
      <t>生命教育體驗活動</t>
    </r>
  </si>
  <si>
    <r>
      <rPr>
        <sz val="12"/>
        <rFont val="標楷體"/>
        <family val="4"/>
        <charset val="136"/>
      </rPr>
      <t>曉明女中</t>
    </r>
    <phoneticPr fontId="3" type="noConversion"/>
  </si>
  <si>
    <r>
      <rPr>
        <sz val="12"/>
        <rFont val="標楷體"/>
        <family val="4"/>
        <charset val="136"/>
      </rPr>
      <t>生命傳奇</t>
    </r>
    <r>
      <rPr>
        <sz val="12"/>
        <rFont val="Times New Roman"/>
        <family val="1"/>
      </rPr>
      <t>-</t>
    </r>
    <r>
      <rPr>
        <sz val="12"/>
        <rFont val="標楷體"/>
        <family val="4"/>
        <charset val="136"/>
      </rPr>
      <t>生命教育體驗活動</t>
    </r>
    <phoneticPr fontId="3" type="noConversion"/>
  </si>
  <si>
    <r>
      <rPr>
        <sz val="12"/>
        <rFont val="標楷體"/>
        <family val="4"/>
        <charset val="136"/>
      </rPr>
      <t>成長</t>
    </r>
    <r>
      <rPr>
        <sz val="12"/>
        <rFont val="Times New Roman"/>
        <family val="1"/>
      </rPr>
      <t>-</t>
    </r>
    <r>
      <rPr>
        <sz val="12"/>
        <rFont val="標楷體"/>
        <family val="4"/>
        <charset val="136"/>
      </rPr>
      <t>曉明女中的成人禮</t>
    </r>
    <r>
      <rPr>
        <sz val="12"/>
        <rFont val="Times New Roman"/>
        <family val="1"/>
      </rPr>
      <t>-</t>
    </r>
    <r>
      <rPr>
        <sz val="12"/>
        <rFont val="標楷體"/>
        <family val="4"/>
        <charset val="136"/>
      </rPr>
      <t>生命教育體驗活動</t>
    </r>
    <phoneticPr fontId="3" type="noConversion"/>
  </si>
  <si>
    <r>
      <rPr>
        <sz val="12"/>
        <rFont val="標楷體"/>
        <family val="4"/>
        <charset val="136"/>
      </rPr>
      <t>星雲模式的人間佛教</t>
    </r>
    <phoneticPr fontId="3" type="noConversion"/>
  </si>
  <si>
    <r>
      <rPr>
        <sz val="12"/>
        <rFont val="標楷體"/>
        <family val="4"/>
        <charset val="136"/>
      </rPr>
      <t>滿義法師著</t>
    </r>
    <phoneticPr fontId="3" type="noConversion"/>
  </si>
  <si>
    <r>
      <rPr>
        <sz val="12"/>
        <rFont val="標楷體"/>
        <family val="4"/>
        <charset val="136"/>
      </rPr>
      <t>不無聊啟事錄</t>
    </r>
    <r>
      <rPr>
        <sz val="12"/>
        <rFont val="Times New Roman"/>
        <family val="1"/>
      </rPr>
      <t>-</t>
    </r>
    <r>
      <rPr>
        <sz val="12"/>
        <rFont val="標楷體"/>
        <family val="4"/>
        <charset val="136"/>
      </rPr>
      <t>十件要做的事，讓你快樂一輩子</t>
    </r>
    <phoneticPr fontId="3" type="noConversion"/>
  </si>
  <si>
    <r>
      <rPr>
        <sz val="12"/>
        <rFont val="標楷體"/>
        <family val="4"/>
        <charset val="136"/>
      </rPr>
      <t>曾憲鴻譯</t>
    </r>
    <phoneticPr fontId="3" type="noConversion"/>
  </si>
  <si>
    <r>
      <rPr>
        <sz val="12"/>
        <rFont val="標楷體"/>
        <family val="4"/>
        <charset val="136"/>
      </rPr>
      <t>系列演講錄</t>
    </r>
    <r>
      <rPr>
        <sz val="12"/>
        <rFont val="Times New Roman"/>
        <family val="1"/>
      </rPr>
      <t>(</t>
    </r>
    <r>
      <rPr>
        <sz val="12"/>
        <rFont val="標楷體"/>
        <family val="4"/>
        <charset val="136"/>
      </rPr>
      <t>第一輯</t>
    </r>
    <r>
      <rPr>
        <sz val="12"/>
        <rFont val="Times New Roman"/>
        <family val="1"/>
      </rPr>
      <t>)-</t>
    </r>
    <r>
      <rPr>
        <sz val="12"/>
        <rFont val="標楷體"/>
        <family val="4"/>
        <charset val="136"/>
      </rPr>
      <t>行天宮人文關懷</t>
    </r>
    <phoneticPr fontId="3" type="noConversion"/>
  </si>
  <si>
    <r>
      <rPr>
        <sz val="12"/>
        <rFont val="標楷體"/>
        <family val="4"/>
        <charset val="136"/>
      </rPr>
      <t>中山大學行天宮人文發展中心</t>
    </r>
    <phoneticPr fontId="3" type="noConversion"/>
  </si>
  <si>
    <r>
      <rPr>
        <sz val="12"/>
        <rFont val="標楷體"/>
        <family val="4"/>
        <charset val="136"/>
      </rPr>
      <t>生命夢屋</t>
    </r>
  </si>
  <si>
    <r>
      <rPr>
        <sz val="12"/>
        <rFont val="標楷體"/>
        <family val="4"/>
        <charset val="136"/>
      </rPr>
      <t>余德慧</t>
    </r>
    <phoneticPr fontId="3" type="noConversion"/>
  </si>
  <si>
    <r>
      <rPr>
        <sz val="12"/>
        <rFont val="標楷體"/>
        <family val="4"/>
        <charset val="136"/>
      </rPr>
      <t>生命史學</t>
    </r>
    <phoneticPr fontId="3" type="noConversion"/>
  </si>
  <si>
    <r>
      <rPr>
        <sz val="12"/>
        <rFont val="標楷體"/>
        <family val="4"/>
        <charset val="136"/>
      </rPr>
      <t>觀山觀雲觀生死</t>
    </r>
    <phoneticPr fontId="3" type="noConversion"/>
  </si>
  <si>
    <r>
      <rPr>
        <sz val="12"/>
        <rFont val="標楷體"/>
        <family val="4"/>
        <charset val="136"/>
      </rPr>
      <t>心路與心病</t>
    </r>
    <r>
      <rPr>
        <sz val="12"/>
        <rFont val="Times New Roman"/>
        <family val="1"/>
      </rPr>
      <t>-</t>
    </r>
    <r>
      <rPr>
        <sz val="12"/>
        <rFont val="標楷體"/>
        <family val="4"/>
        <charset val="136"/>
      </rPr>
      <t>精神醫學面面觀</t>
    </r>
    <phoneticPr fontId="3" type="noConversion"/>
  </si>
  <si>
    <r>
      <rPr>
        <sz val="12"/>
        <rFont val="標楷體"/>
        <family val="4"/>
        <charset val="136"/>
      </rPr>
      <t>林憲</t>
    </r>
    <phoneticPr fontId="3" type="noConversion"/>
  </si>
  <si>
    <r>
      <rPr>
        <sz val="12"/>
        <rFont val="標楷體"/>
        <family val="4"/>
        <charset val="136"/>
      </rPr>
      <t>健康世界叢書</t>
    </r>
    <phoneticPr fontId="3" type="noConversion"/>
  </si>
  <si>
    <r>
      <rPr>
        <sz val="12"/>
        <rFont val="標楷體"/>
        <family val="4"/>
        <charset val="136"/>
      </rPr>
      <t>做好情緒管理</t>
    </r>
  </si>
  <si>
    <r>
      <rPr>
        <sz val="12"/>
        <rFont val="標楷體"/>
        <family val="4"/>
        <charset val="136"/>
      </rPr>
      <t>聖嚴法師</t>
    </r>
    <phoneticPr fontId="3" type="noConversion"/>
  </si>
  <si>
    <r>
      <rPr>
        <sz val="12"/>
        <rFont val="標楷體"/>
        <family val="4"/>
        <charset val="136"/>
      </rPr>
      <t>法鼓山文教基金會</t>
    </r>
    <phoneticPr fontId="3" type="noConversion"/>
  </si>
  <si>
    <r>
      <rPr>
        <sz val="12"/>
        <rFont val="標楷體"/>
        <family val="4"/>
        <charset val="136"/>
      </rPr>
      <t>成長</t>
    </r>
  </si>
  <si>
    <r>
      <rPr>
        <sz val="12"/>
        <rFont val="標楷體"/>
        <family val="4"/>
        <charset val="136"/>
      </rPr>
      <t>別再鬱卒啦</t>
    </r>
    <r>
      <rPr>
        <sz val="12"/>
        <rFont val="Times New Roman"/>
        <family val="1"/>
      </rPr>
      <t>!</t>
    </r>
  </si>
  <si>
    <r>
      <rPr>
        <sz val="12"/>
        <rFont val="標楷體"/>
        <family val="4"/>
        <charset val="136"/>
      </rPr>
      <t>逆向思考，反敗為勝</t>
    </r>
    <phoneticPr fontId="3" type="noConversion"/>
  </si>
  <si>
    <r>
      <rPr>
        <sz val="12"/>
        <rFont val="標楷體"/>
        <family val="4"/>
        <charset val="136"/>
      </rPr>
      <t>放輕鬆，免緊張</t>
    </r>
    <r>
      <rPr>
        <sz val="12"/>
        <rFont val="Times New Roman"/>
        <family val="1"/>
      </rPr>
      <t>!</t>
    </r>
    <phoneticPr fontId="3" type="noConversion"/>
  </si>
  <si>
    <r>
      <rPr>
        <sz val="12"/>
        <rFont val="標楷體"/>
        <family val="4"/>
        <charset val="136"/>
      </rPr>
      <t>方向</t>
    </r>
    <r>
      <rPr>
        <sz val="12"/>
        <rFont val="Times New Roman"/>
        <family val="1"/>
      </rPr>
      <t>25</t>
    </r>
    <r>
      <rPr>
        <sz val="12"/>
        <rFont val="標楷體"/>
        <family val="4"/>
        <charset val="136"/>
      </rPr>
      <t>輯</t>
    </r>
    <r>
      <rPr>
        <sz val="12"/>
        <rFont val="Times New Roman"/>
        <family val="1"/>
      </rPr>
      <t xml:space="preserve"> </t>
    </r>
    <r>
      <rPr>
        <sz val="12"/>
        <rFont val="標楷體"/>
        <family val="4"/>
        <charset val="136"/>
      </rPr>
      <t>前膽</t>
    </r>
    <r>
      <rPr>
        <sz val="12"/>
        <rFont val="Times New Roman"/>
        <family val="1"/>
      </rPr>
      <t xml:space="preserve"> </t>
    </r>
    <r>
      <rPr>
        <sz val="12"/>
        <rFont val="標楷體"/>
        <family val="4"/>
        <charset val="136"/>
      </rPr>
      <t>創意</t>
    </r>
    <r>
      <rPr>
        <sz val="12"/>
        <rFont val="Times New Roman"/>
        <family val="1"/>
      </rPr>
      <t xml:space="preserve"> </t>
    </r>
    <r>
      <rPr>
        <sz val="12"/>
        <rFont val="標楷體"/>
        <family val="4"/>
        <charset val="136"/>
      </rPr>
      <t>務實</t>
    </r>
    <phoneticPr fontId="3" type="noConversion"/>
  </si>
  <si>
    <r>
      <rPr>
        <sz val="12"/>
        <rFont val="標楷體"/>
        <family val="4"/>
        <charset val="136"/>
      </rPr>
      <t>方向</t>
    </r>
    <r>
      <rPr>
        <sz val="12"/>
        <rFont val="Times New Roman"/>
        <family val="1"/>
      </rPr>
      <t>26</t>
    </r>
    <r>
      <rPr>
        <sz val="12"/>
        <rFont val="標楷體"/>
        <family val="4"/>
        <charset val="136"/>
      </rPr>
      <t>輯</t>
    </r>
    <r>
      <rPr>
        <sz val="12"/>
        <rFont val="Times New Roman"/>
        <family val="1"/>
      </rPr>
      <t xml:space="preserve"> </t>
    </r>
    <r>
      <rPr>
        <sz val="12"/>
        <rFont val="標楷體"/>
        <family val="4"/>
        <charset val="136"/>
      </rPr>
      <t>迎接人生挑戰．開創智慧新機</t>
    </r>
    <phoneticPr fontId="3" type="noConversion"/>
  </si>
  <si>
    <r>
      <rPr>
        <sz val="12"/>
        <rFont val="標楷體"/>
        <family val="4"/>
        <charset val="136"/>
      </rPr>
      <t>證嚴法師</t>
    </r>
    <phoneticPr fontId="3" type="noConversion"/>
  </si>
  <si>
    <r>
      <rPr>
        <sz val="12"/>
        <rFont val="標楷體"/>
        <family val="4"/>
        <charset val="136"/>
      </rPr>
      <t>方向</t>
    </r>
    <r>
      <rPr>
        <sz val="12"/>
        <rFont val="Times New Roman"/>
        <family val="1"/>
      </rPr>
      <t>28</t>
    </r>
    <r>
      <rPr>
        <sz val="12"/>
        <rFont val="標楷體"/>
        <family val="4"/>
        <charset val="136"/>
      </rPr>
      <t>輯</t>
    </r>
    <r>
      <rPr>
        <sz val="12"/>
        <rFont val="Times New Roman"/>
        <family val="1"/>
      </rPr>
      <t xml:space="preserve"> </t>
    </r>
    <r>
      <rPr>
        <sz val="12"/>
        <rFont val="標楷體"/>
        <family val="4"/>
        <charset val="136"/>
      </rPr>
      <t>發揮生命潛能</t>
    </r>
    <r>
      <rPr>
        <sz val="12"/>
        <rFont val="Times New Roman"/>
        <family val="1"/>
      </rPr>
      <t xml:space="preserve"> </t>
    </r>
    <r>
      <rPr>
        <sz val="12"/>
        <rFont val="標楷體"/>
        <family val="4"/>
        <charset val="136"/>
      </rPr>
      <t>開拓活動空間</t>
    </r>
    <phoneticPr fontId="3" type="noConversion"/>
  </si>
  <si>
    <r>
      <rPr>
        <sz val="12"/>
        <rFont val="標楷體"/>
        <family val="4"/>
        <charset val="136"/>
      </rPr>
      <t>曾昭旭等</t>
    </r>
    <phoneticPr fontId="3" type="noConversion"/>
  </si>
  <si>
    <r>
      <rPr>
        <sz val="12"/>
        <rFont val="標楷體"/>
        <family val="4"/>
        <charset val="136"/>
      </rPr>
      <t>方向</t>
    </r>
    <r>
      <rPr>
        <sz val="12"/>
        <rFont val="Times New Roman"/>
        <family val="1"/>
      </rPr>
      <t>29</t>
    </r>
    <r>
      <rPr>
        <sz val="12"/>
        <rFont val="標楷體"/>
        <family val="4"/>
        <charset val="136"/>
      </rPr>
      <t>輯</t>
    </r>
    <r>
      <rPr>
        <sz val="12"/>
        <rFont val="Times New Roman"/>
        <family val="1"/>
      </rPr>
      <t xml:space="preserve"> </t>
    </r>
    <r>
      <rPr>
        <sz val="12"/>
        <rFont val="標楷體"/>
        <family val="4"/>
        <charset val="136"/>
      </rPr>
      <t>追求卓越</t>
    </r>
    <r>
      <rPr>
        <sz val="12"/>
        <rFont val="Times New Roman"/>
        <family val="1"/>
      </rPr>
      <t xml:space="preserve"> </t>
    </r>
    <r>
      <rPr>
        <sz val="12"/>
        <rFont val="標楷體"/>
        <family val="4"/>
        <charset val="136"/>
      </rPr>
      <t>共創未來</t>
    </r>
    <phoneticPr fontId="3" type="noConversion"/>
  </si>
  <si>
    <r>
      <rPr>
        <sz val="12"/>
        <rFont val="標楷體"/>
        <family val="4"/>
        <charset val="136"/>
      </rPr>
      <t>馬英九等</t>
    </r>
    <phoneticPr fontId="3" type="noConversion"/>
  </si>
  <si>
    <r>
      <rPr>
        <sz val="12"/>
        <rFont val="標楷體"/>
        <family val="4"/>
        <charset val="136"/>
      </rPr>
      <t>生涯諮商與輔導</t>
    </r>
  </si>
  <si>
    <r>
      <rPr>
        <sz val="12"/>
        <rFont val="標楷體"/>
        <family val="4"/>
        <charset val="136"/>
      </rPr>
      <t>金樹人</t>
    </r>
    <phoneticPr fontId="3" type="noConversion"/>
  </si>
  <si>
    <r>
      <rPr>
        <sz val="12"/>
        <rFont val="標楷體"/>
        <family val="4"/>
        <charset val="136"/>
      </rPr>
      <t>東華書局</t>
    </r>
  </si>
  <si>
    <r>
      <rPr>
        <sz val="12"/>
        <rFont val="標楷體"/>
        <family val="4"/>
        <charset val="136"/>
      </rPr>
      <t>終生之生涯輔導與諮商</t>
    </r>
    <r>
      <rPr>
        <sz val="12"/>
        <rFont val="Times New Roman"/>
        <family val="1"/>
      </rPr>
      <t>(</t>
    </r>
    <r>
      <rPr>
        <sz val="12"/>
        <rFont val="標楷體"/>
        <family val="4"/>
        <charset val="136"/>
      </rPr>
      <t>上冊</t>
    </r>
    <r>
      <rPr>
        <sz val="12"/>
        <rFont val="Times New Roman"/>
        <family val="1"/>
      </rPr>
      <t>)</t>
    </r>
    <phoneticPr fontId="3" type="noConversion"/>
  </si>
  <si>
    <r>
      <rPr>
        <sz val="12"/>
        <rFont val="標楷體"/>
        <family val="4"/>
        <charset val="136"/>
      </rPr>
      <t>余鑑譯</t>
    </r>
    <phoneticPr fontId="3" type="noConversion"/>
  </si>
  <si>
    <r>
      <rPr>
        <sz val="12"/>
        <rFont val="標楷體"/>
        <family val="4"/>
        <charset val="136"/>
      </rPr>
      <t>國立編譯館出版社</t>
    </r>
    <phoneticPr fontId="3" type="noConversion"/>
  </si>
  <si>
    <r>
      <rPr>
        <sz val="12"/>
        <rFont val="標楷體"/>
        <family val="4"/>
        <charset val="136"/>
      </rPr>
      <t>終生之生涯輔導與諮商</t>
    </r>
    <r>
      <rPr>
        <sz val="12"/>
        <rFont val="Times New Roman"/>
        <family val="1"/>
      </rPr>
      <t>(</t>
    </r>
    <r>
      <rPr>
        <sz val="12"/>
        <rFont val="標楷體"/>
        <family val="4"/>
        <charset val="136"/>
      </rPr>
      <t>下冊</t>
    </r>
    <r>
      <rPr>
        <sz val="12"/>
        <rFont val="Times New Roman"/>
        <family val="1"/>
      </rPr>
      <t>)</t>
    </r>
    <phoneticPr fontId="3" type="noConversion"/>
  </si>
  <si>
    <r>
      <rPr>
        <sz val="12"/>
        <rFont val="標楷體"/>
        <family val="4"/>
        <charset val="136"/>
      </rPr>
      <t>如何閱讀一本書</t>
    </r>
  </si>
  <si>
    <r>
      <rPr>
        <sz val="12"/>
        <rFont val="標楷體"/>
        <family val="4"/>
        <charset val="136"/>
      </rPr>
      <t>阿德勒著</t>
    </r>
    <r>
      <rPr>
        <sz val="12"/>
        <rFont val="Times New Roman"/>
        <family val="1"/>
      </rPr>
      <t xml:space="preserve"> </t>
    </r>
    <r>
      <rPr>
        <sz val="12"/>
        <rFont val="標楷體"/>
        <family val="4"/>
        <charset val="136"/>
      </rPr>
      <t>張惠卿譯</t>
    </r>
    <phoneticPr fontId="3" type="noConversion"/>
  </si>
  <si>
    <r>
      <rPr>
        <sz val="12"/>
        <rFont val="標楷體"/>
        <family val="4"/>
        <charset val="136"/>
      </rPr>
      <t>生涯發展的理論與實務</t>
    </r>
  </si>
  <si>
    <r>
      <rPr>
        <sz val="12"/>
        <rFont val="標楷體"/>
        <family val="4"/>
        <charset val="136"/>
      </rPr>
      <t>生涯輔導的理論與實施</t>
    </r>
  </si>
  <si>
    <r>
      <rPr>
        <sz val="12"/>
        <rFont val="標楷體"/>
        <family val="4"/>
        <charset val="136"/>
      </rPr>
      <t>五南圖書出版社</t>
    </r>
    <phoneticPr fontId="3" type="noConversion"/>
  </si>
  <si>
    <r>
      <rPr>
        <sz val="12"/>
        <rFont val="標楷體"/>
        <family val="4"/>
        <charset val="136"/>
      </rPr>
      <t>李素聊</t>
    </r>
  </si>
  <si>
    <r>
      <rPr>
        <sz val="12"/>
        <rFont val="標楷體"/>
        <family val="4"/>
        <charset val="136"/>
      </rPr>
      <t>改變你的未來</t>
    </r>
    <r>
      <rPr>
        <sz val="12"/>
        <rFont val="Times New Roman"/>
        <family val="1"/>
      </rPr>
      <t>-</t>
    </r>
    <r>
      <rPr>
        <sz val="12"/>
        <rFont val="標楷體"/>
        <family val="4"/>
        <charset val="136"/>
      </rPr>
      <t>如何使用</t>
    </r>
    <r>
      <rPr>
        <sz val="12"/>
        <rFont val="Times New Roman"/>
        <family val="1"/>
      </rPr>
      <t>NLP</t>
    </r>
    <r>
      <rPr>
        <sz val="12"/>
        <rFont val="標楷體"/>
        <family val="4"/>
        <charset val="136"/>
      </rPr>
      <t>技巧</t>
    </r>
    <phoneticPr fontId="3" type="noConversion"/>
  </si>
  <si>
    <r>
      <rPr>
        <sz val="12"/>
        <rFont val="標楷體"/>
        <family val="4"/>
        <charset val="136"/>
      </rPr>
      <t>理查．班德勒著</t>
    </r>
    <phoneticPr fontId="3" type="noConversion"/>
  </si>
  <si>
    <r>
      <rPr>
        <sz val="12"/>
        <rFont val="標楷體"/>
        <family val="4"/>
        <charset val="136"/>
      </rPr>
      <t>求職與面試</t>
    </r>
    <r>
      <rPr>
        <sz val="12"/>
        <rFont val="Times New Roman"/>
        <family val="1"/>
      </rPr>
      <t>-</t>
    </r>
    <r>
      <rPr>
        <sz val="12"/>
        <rFont val="標楷體"/>
        <family val="4"/>
        <charset val="136"/>
      </rPr>
      <t>如何在眾多求職者中脫穎而出</t>
    </r>
    <phoneticPr fontId="3" type="noConversion"/>
  </si>
  <si>
    <r>
      <rPr>
        <sz val="12"/>
        <rFont val="標楷體"/>
        <family val="4"/>
        <charset val="136"/>
      </rPr>
      <t>戚大任譯</t>
    </r>
    <phoneticPr fontId="3" type="noConversion"/>
  </si>
  <si>
    <r>
      <rPr>
        <sz val="12"/>
        <rFont val="標楷體"/>
        <family val="4"/>
        <charset val="136"/>
      </rPr>
      <t>書泉出版社</t>
    </r>
    <phoneticPr fontId="3" type="noConversion"/>
  </si>
  <si>
    <r>
      <rPr>
        <sz val="12"/>
        <rFont val="標楷體"/>
        <family val="4"/>
        <charset val="136"/>
      </rPr>
      <t>數學趣味</t>
    </r>
  </si>
  <si>
    <r>
      <rPr>
        <sz val="12"/>
        <rFont val="標楷體"/>
        <family val="4"/>
        <charset val="136"/>
      </rPr>
      <t>劉甫琴</t>
    </r>
    <phoneticPr fontId="3" type="noConversion"/>
  </si>
  <si>
    <r>
      <rPr>
        <sz val="12"/>
        <rFont val="標楷體"/>
        <family val="4"/>
        <charset val="136"/>
      </rPr>
      <t>台灣開明書店</t>
    </r>
    <phoneticPr fontId="3" type="noConversion"/>
  </si>
  <si>
    <r>
      <t>10</t>
    </r>
    <r>
      <rPr>
        <sz val="12"/>
        <rFont val="標楷體"/>
        <family val="4"/>
        <charset val="136"/>
      </rPr>
      <t>分鐘完成面試準備</t>
    </r>
    <phoneticPr fontId="3" type="noConversion"/>
  </si>
  <si>
    <r>
      <rPr>
        <sz val="12"/>
        <rFont val="標楷體"/>
        <family val="4"/>
        <charset val="136"/>
      </rPr>
      <t>宋曉穎</t>
    </r>
    <phoneticPr fontId="3" type="noConversion"/>
  </si>
  <si>
    <r>
      <rPr>
        <sz val="12"/>
        <rFont val="標楷體"/>
        <family val="4"/>
        <charset val="136"/>
      </rPr>
      <t>龍騰文化</t>
    </r>
    <phoneticPr fontId="3" type="noConversion"/>
  </si>
  <si>
    <r>
      <rPr>
        <sz val="12"/>
        <rFont val="標楷體"/>
        <family val="4"/>
        <charset val="136"/>
      </rPr>
      <t>國中畢業生就業手冊</t>
    </r>
    <r>
      <rPr>
        <sz val="12"/>
        <rFont val="Times New Roman"/>
        <family val="1"/>
      </rPr>
      <t>-</t>
    </r>
    <r>
      <rPr>
        <sz val="12"/>
        <rFont val="標楷體"/>
        <family val="4"/>
        <charset val="136"/>
      </rPr>
      <t>給國中畢業同學一個就業的建議</t>
    </r>
    <phoneticPr fontId="3" type="noConversion"/>
  </si>
  <si>
    <r>
      <rPr>
        <sz val="12"/>
        <rFont val="標楷體"/>
        <family val="4"/>
        <charset val="136"/>
      </rPr>
      <t>他行你也行</t>
    </r>
  </si>
  <si>
    <r>
      <rPr>
        <sz val="12"/>
        <rFont val="標楷體"/>
        <family val="4"/>
        <charset val="136"/>
      </rPr>
      <t>李鍾桂等著</t>
    </r>
    <phoneticPr fontId="3" type="noConversion"/>
  </si>
  <si>
    <r>
      <rPr>
        <sz val="12"/>
        <rFont val="標楷體"/>
        <family val="4"/>
        <charset val="136"/>
      </rPr>
      <t>如何增進記憶</t>
    </r>
  </si>
  <si>
    <r>
      <rPr>
        <sz val="12"/>
        <rFont val="標楷體"/>
        <family val="4"/>
        <charset val="136"/>
      </rPr>
      <t>齊瑪克著</t>
    </r>
    <r>
      <rPr>
        <sz val="12"/>
        <rFont val="Times New Roman"/>
        <family val="1"/>
      </rPr>
      <t xml:space="preserve"> </t>
    </r>
    <r>
      <rPr>
        <sz val="12"/>
        <rFont val="標楷體"/>
        <family val="4"/>
        <charset val="136"/>
      </rPr>
      <t>梁庚辰等譯</t>
    </r>
    <phoneticPr fontId="3" type="noConversion"/>
  </si>
  <si>
    <r>
      <rPr>
        <sz val="12"/>
        <rFont val="標楷體"/>
        <family val="4"/>
        <charset val="136"/>
      </rPr>
      <t>窗外有藍天</t>
    </r>
    <phoneticPr fontId="3" type="noConversion"/>
  </si>
  <si>
    <r>
      <rPr>
        <sz val="12"/>
        <rFont val="標楷體"/>
        <family val="4"/>
        <charset val="136"/>
      </rPr>
      <t>台灣雲林地方法院檢察署</t>
    </r>
    <phoneticPr fontId="3" type="noConversion"/>
  </si>
  <si>
    <r>
      <rPr>
        <sz val="12"/>
        <rFont val="標楷體"/>
        <family val="4"/>
        <charset val="136"/>
      </rPr>
      <t>法務部</t>
    </r>
    <phoneticPr fontId="3" type="noConversion"/>
  </si>
  <si>
    <r>
      <rPr>
        <sz val="12"/>
        <rFont val="標楷體"/>
        <family val="4"/>
        <charset val="136"/>
      </rPr>
      <t>晨間箴言</t>
    </r>
    <r>
      <rPr>
        <sz val="12"/>
        <rFont val="Times New Roman"/>
        <family val="1"/>
      </rPr>
      <t>-</t>
    </r>
    <r>
      <rPr>
        <sz val="12"/>
        <rFont val="標楷體"/>
        <family val="4"/>
        <charset val="136"/>
      </rPr>
      <t>第二輯</t>
    </r>
    <phoneticPr fontId="3" type="noConversion"/>
  </si>
  <si>
    <r>
      <rPr>
        <sz val="12"/>
        <rFont val="標楷體"/>
        <family val="4"/>
        <charset val="136"/>
      </rPr>
      <t>趙錦水</t>
    </r>
    <phoneticPr fontId="3" type="noConversion"/>
  </si>
  <si>
    <r>
      <rPr>
        <sz val="12"/>
        <rFont val="標楷體"/>
        <family val="4"/>
        <charset val="136"/>
      </rPr>
      <t>職業學校學生就業輔導工作手冊</t>
    </r>
  </si>
  <si>
    <r>
      <rPr>
        <sz val="12"/>
        <rFont val="標楷體"/>
        <family val="4"/>
        <charset val="136"/>
      </rPr>
      <t>悠閒學笑</t>
    </r>
    <r>
      <rPr>
        <sz val="12"/>
        <rFont val="Times New Roman"/>
        <family val="1"/>
      </rPr>
      <t>-</t>
    </r>
    <r>
      <rPr>
        <sz val="12"/>
        <rFont val="標楷體"/>
        <family val="4"/>
        <charset val="136"/>
      </rPr>
      <t>青少年休閒學分大搜查</t>
    </r>
    <phoneticPr fontId="3" type="noConversion"/>
  </si>
  <si>
    <r>
      <t>(</t>
    </r>
    <r>
      <rPr>
        <sz val="12"/>
        <rFont val="標楷體"/>
        <family val="4"/>
        <charset val="136"/>
      </rPr>
      <t>上班族</t>
    </r>
    <r>
      <rPr>
        <sz val="12"/>
        <rFont val="Times New Roman"/>
        <family val="1"/>
      </rPr>
      <t>)</t>
    </r>
    <r>
      <rPr>
        <sz val="12"/>
        <rFont val="標楷體"/>
        <family val="4"/>
        <charset val="136"/>
      </rPr>
      <t>改善一生的</t>
    </r>
    <r>
      <rPr>
        <sz val="12"/>
        <rFont val="Times New Roman"/>
        <family val="1"/>
      </rPr>
      <t>12</t>
    </r>
    <r>
      <rPr>
        <sz val="12"/>
        <rFont val="標楷體"/>
        <family val="4"/>
        <charset val="136"/>
      </rPr>
      <t>個步驟</t>
    </r>
    <phoneticPr fontId="3" type="noConversion"/>
  </si>
  <si>
    <r>
      <rPr>
        <sz val="12"/>
        <rFont val="標楷體"/>
        <family val="4"/>
        <charset val="136"/>
      </rPr>
      <t>蔡美玲譯</t>
    </r>
    <phoneticPr fontId="3" type="noConversion"/>
  </si>
  <si>
    <r>
      <rPr>
        <sz val="12"/>
        <rFont val="標楷體"/>
        <family val="4"/>
        <charset val="136"/>
      </rPr>
      <t>悠遊的職場智慧</t>
    </r>
  </si>
  <si>
    <r>
      <t>78</t>
    </r>
    <r>
      <rPr>
        <sz val="12"/>
        <rFont val="標楷體"/>
        <family val="4"/>
        <charset val="136"/>
      </rPr>
      <t>學年度團體團導演講技巧訓練研討會實錄第二冊</t>
    </r>
    <phoneticPr fontId="3" type="noConversion"/>
  </si>
  <si>
    <r>
      <rPr>
        <sz val="12"/>
        <rFont val="標楷體"/>
        <family val="4"/>
        <charset val="136"/>
      </rPr>
      <t>輔導推廣中心</t>
    </r>
    <phoneticPr fontId="3" type="noConversion"/>
  </si>
  <si>
    <r>
      <rPr>
        <sz val="12"/>
        <rFont val="標楷體"/>
        <family val="4"/>
        <charset val="136"/>
      </rPr>
      <t>台北市中學輔導叢書</t>
    </r>
    <r>
      <rPr>
        <sz val="12"/>
        <rFont val="Times New Roman"/>
        <family val="1"/>
      </rPr>
      <t>(63-3)</t>
    </r>
    <r>
      <rPr>
        <sz val="12"/>
        <rFont val="標楷體"/>
        <family val="4"/>
        <charset val="136"/>
      </rPr>
      <t>教師手冊</t>
    </r>
    <phoneticPr fontId="3" type="noConversion"/>
  </si>
  <si>
    <r>
      <rPr>
        <sz val="12"/>
        <rFont val="標楷體"/>
        <family val="4"/>
        <charset val="136"/>
      </rPr>
      <t>輔導專題研究報告</t>
    </r>
    <r>
      <rPr>
        <sz val="12"/>
        <rFont val="Times New Roman"/>
        <family val="1"/>
      </rPr>
      <t>-</t>
    </r>
    <r>
      <rPr>
        <sz val="12"/>
        <rFont val="標楷體"/>
        <family val="4"/>
        <charset val="136"/>
      </rPr>
      <t>高一學生生涯發展研究</t>
    </r>
    <phoneticPr fontId="3" type="noConversion"/>
  </si>
  <si>
    <r>
      <rPr>
        <sz val="12"/>
        <rFont val="標楷體"/>
        <family val="4"/>
        <charset val="136"/>
      </rPr>
      <t>台灣師範大學附屬高中輔導工作委員會</t>
    </r>
    <phoneticPr fontId="3" type="noConversion"/>
  </si>
  <si>
    <r>
      <rPr>
        <sz val="12"/>
        <rFont val="標楷體"/>
        <family val="4"/>
        <charset val="136"/>
      </rPr>
      <t>行職業展望</t>
    </r>
    <r>
      <rPr>
        <sz val="12"/>
        <rFont val="Times New Roman"/>
        <family val="1"/>
      </rPr>
      <t>-</t>
    </r>
    <r>
      <rPr>
        <sz val="12"/>
        <rFont val="標楷體"/>
        <family val="4"/>
        <charset val="136"/>
      </rPr>
      <t>網路服務業、資訊軟體業</t>
    </r>
    <phoneticPr fontId="3" type="noConversion"/>
  </si>
  <si>
    <r>
      <rPr>
        <sz val="12"/>
        <rFont val="標楷體"/>
        <family val="4"/>
        <charset val="136"/>
      </rPr>
      <t>范錚強</t>
    </r>
    <phoneticPr fontId="3" type="noConversion"/>
  </si>
  <si>
    <r>
      <rPr>
        <sz val="12"/>
        <rFont val="標楷體"/>
        <family val="4"/>
        <charset val="136"/>
      </rPr>
      <t>行政院勞工委員會職業訓練局</t>
    </r>
    <phoneticPr fontId="3" type="noConversion"/>
  </si>
  <si>
    <r>
      <t>82</t>
    </r>
    <r>
      <rPr>
        <sz val="12"/>
        <rFont val="標楷體"/>
        <family val="4"/>
        <charset val="136"/>
      </rPr>
      <t>學年度國中一生涯規劃工作坊教師手冊</t>
    </r>
    <phoneticPr fontId="3" type="noConversion"/>
  </si>
  <si>
    <r>
      <rPr>
        <sz val="12"/>
        <rFont val="標楷體"/>
        <family val="4"/>
        <charset val="136"/>
      </rPr>
      <t>士林國中</t>
    </r>
    <phoneticPr fontId="3" type="noConversion"/>
  </si>
  <si>
    <r>
      <rPr>
        <sz val="12"/>
        <rFont val="標楷體"/>
        <family val="4"/>
        <charset val="136"/>
      </rPr>
      <t>朋友就在我身邊</t>
    </r>
    <r>
      <rPr>
        <sz val="12"/>
        <rFont val="Times New Roman"/>
        <family val="1"/>
      </rPr>
      <t>-</t>
    </r>
    <r>
      <rPr>
        <sz val="12"/>
        <rFont val="標楷體"/>
        <family val="4"/>
        <charset val="136"/>
      </rPr>
      <t>如何克服寂寞</t>
    </r>
    <phoneticPr fontId="3" type="noConversion"/>
  </si>
  <si>
    <r>
      <rPr>
        <sz val="12"/>
        <rFont val="標楷體"/>
        <family val="4"/>
        <charset val="136"/>
      </rPr>
      <t>陳滿樺譯</t>
    </r>
    <phoneticPr fontId="3" type="noConversion"/>
  </si>
  <si>
    <r>
      <rPr>
        <sz val="12"/>
        <rFont val="標楷體"/>
        <family val="4"/>
        <charset val="136"/>
      </rPr>
      <t>高效率讀書術</t>
    </r>
  </si>
  <si>
    <r>
      <rPr>
        <sz val="12"/>
        <rFont val="標楷體"/>
        <family val="4"/>
        <charset val="136"/>
      </rPr>
      <t>蔡聰明</t>
    </r>
    <phoneticPr fontId="3" type="noConversion"/>
  </si>
  <si>
    <r>
      <rPr>
        <sz val="12"/>
        <rFont val="標楷體"/>
        <family val="4"/>
        <charset val="136"/>
      </rPr>
      <t>文國書局</t>
    </r>
    <phoneticPr fontId="3" type="noConversion"/>
  </si>
  <si>
    <r>
      <rPr>
        <sz val="12"/>
        <rFont val="標楷體"/>
        <family val="4"/>
        <charset val="136"/>
      </rPr>
      <t>怎樣突破讀書的困境</t>
    </r>
  </si>
  <si>
    <r>
      <rPr>
        <sz val="12"/>
        <rFont val="標楷體"/>
        <family val="4"/>
        <charset val="136"/>
      </rPr>
      <t>張春興</t>
    </r>
    <phoneticPr fontId="3" type="noConversion"/>
  </si>
  <si>
    <r>
      <rPr>
        <sz val="12"/>
        <rFont val="標楷體"/>
        <family val="4"/>
        <charset val="136"/>
      </rPr>
      <t>東華書局</t>
    </r>
    <phoneticPr fontId="3" type="noConversion"/>
  </si>
  <si>
    <r>
      <rPr>
        <sz val="12"/>
        <rFont val="標楷體"/>
        <family val="4"/>
        <charset val="136"/>
      </rPr>
      <t>讀書的方法</t>
    </r>
    <phoneticPr fontId="3" type="noConversion"/>
  </si>
  <si>
    <r>
      <rPr>
        <sz val="12"/>
        <rFont val="標楷體"/>
        <family val="4"/>
        <charset val="136"/>
      </rPr>
      <t>島影盟著</t>
    </r>
    <r>
      <rPr>
        <sz val="12"/>
        <rFont val="Times New Roman"/>
        <family val="1"/>
      </rPr>
      <t xml:space="preserve"> </t>
    </r>
    <r>
      <rPr>
        <sz val="12"/>
        <rFont val="標楷體"/>
        <family val="4"/>
        <charset val="136"/>
      </rPr>
      <t>劉焜輝譯</t>
    </r>
    <phoneticPr fontId="3" type="noConversion"/>
  </si>
  <si>
    <r>
      <rPr>
        <sz val="12"/>
        <rFont val="標楷體"/>
        <family val="4"/>
        <charset val="136"/>
      </rPr>
      <t>漢文書局</t>
    </r>
    <phoneticPr fontId="3" type="noConversion"/>
  </si>
  <si>
    <r>
      <rPr>
        <sz val="12"/>
        <rFont val="標楷體"/>
        <family val="4"/>
        <charset val="136"/>
      </rPr>
      <t>日本口語文法</t>
    </r>
  </si>
  <si>
    <r>
      <rPr>
        <sz val="12"/>
        <rFont val="標楷體"/>
        <family val="4"/>
        <charset val="136"/>
      </rPr>
      <t>王述先</t>
    </r>
    <phoneticPr fontId="3" type="noConversion"/>
  </si>
  <si>
    <r>
      <rPr>
        <sz val="12"/>
        <rFont val="標楷體"/>
        <family val="4"/>
        <charset val="136"/>
      </rPr>
      <t>文友書局</t>
    </r>
    <phoneticPr fontId="3" type="noConversion"/>
  </si>
  <si>
    <r>
      <rPr>
        <sz val="12"/>
        <rFont val="標楷體"/>
        <family val="4"/>
        <charset val="136"/>
      </rPr>
      <t>思放的體操</t>
    </r>
    <phoneticPr fontId="3" type="noConversion"/>
  </si>
  <si>
    <r>
      <rPr>
        <sz val="12"/>
        <rFont val="標楷體"/>
        <family val="4"/>
        <charset val="136"/>
      </rPr>
      <t>吳金水譯</t>
    </r>
    <phoneticPr fontId="3" type="noConversion"/>
  </si>
  <si>
    <r>
      <rPr>
        <sz val="12"/>
        <rFont val="標楷體"/>
        <family val="4"/>
        <charset val="136"/>
      </rPr>
      <t>智慧的書簡</t>
    </r>
    <phoneticPr fontId="3" type="noConversion"/>
  </si>
  <si>
    <r>
      <rPr>
        <sz val="12"/>
        <rFont val="標楷體"/>
        <family val="4"/>
        <charset val="136"/>
      </rPr>
      <t>王勵偉編輯</t>
    </r>
    <phoneticPr fontId="3" type="noConversion"/>
  </si>
  <si>
    <r>
      <rPr>
        <sz val="12"/>
        <rFont val="標楷體"/>
        <family val="4"/>
        <charset val="136"/>
      </rPr>
      <t>記憶術</t>
    </r>
    <phoneticPr fontId="3" type="noConversion"/>
  </si>
  <si>
    <r>
      <rPr>
        <sz val="12"/>
        <rFont val="標楷體"/>
        <family val="4"/>
        <charset val="136"/>
      </rPr>
      <t>南博著</t>
    </r>
    <r>
      <rPr>
        <sz val="12"/>
        <rFont val="Times New Roman"/>
        <family val="1"/>
      </rPr>
      <t xml:space="preserve"> </t>
    </r>
    <r>
      <rPr>
        <sz val="12"/>
        <rFont val="標楷體"/>
        <family val="4"/>
        <charset val="136"/>
      </rPr>
      <t>黃揚輝譯</t>
    </r>
    <phoneticPr fontId="3" type="noConversion"/>
  </si>
  <si>
    <r>
      <rPr>
        <sz val="12"/>
        <rFont val="標楷體"/>
        <family val="4"/>
        <charset val="136"/>
      </rPr>
      <t>開山書店</t>
    </r>
    <phoneticPr fontId="3" type="noConversion"/>
  </si>
  <si>
    <r>
      <rPr>
        <sz val="12"/>
        <rFont val="標楷體"/>
        <family val="4"/>
        <charset val="136"/>
      </rPr>
      <t>開發腦力的遊戲</t>
    </r>
    <phoneticPr fontId="3" type="noConversion"/>
  </si>
  <si>
    <r>
      <rPr>
        <sz val="12"/>
        <rFont val="標楷體"/>
        <family val="4"/>
        <charset val="136"/>
      </rPr>
      <t>何太田</t>
    </r>
    <phoneticPr fontId="3" type="noConversion"/>
  </si>
  <si>
    <r>
      <rPr>
        <sz val="12"/>
        <rFont val="標楷體"/>
        <family val="4"/>
        <charset val="136"/>
      </rPr>
      <t>學者談讀書</t>
    </r>
    <r>
      <rPr>
        <sz val="12"/>
        <rFont val="Times New Roman"/>
        <family val="1"/>
      </rPr>
      <t>-</t>
    </r>
    <r>
      <rPr>
        <sz val="12"/>
        <rFont val="標楷體"/>
        <family val="4"/>
        <charset val="136"/>
      </rPr>
      <t>給你一把鑰匙</t>
    </r>
    <phoneticPr fontId="3" type="noConversion"/>
  </si>
  <si>
    <r>
      <rPr>
        <sz val="12"/>
        <rFont val="標楷體"/>
        <family val="4"/>
        <charset val="136"/>
      </rPr>
      <t>梁實秋等著</t>
    </r>
    <phoneticPr fontId="3" type="noConversion"/>
  </si>
  <si>
    <r>
      <rPr>
        <sz val="12"/>
        <rFont val="標楷體"/>
        <family val="4"/>
        <charset val="136"/>
      </rPr>
      <t>正中書局</t>
    </r>
    <phoneticPr fontId="3" type="noConversion"/>
  </si>
  <si>
    <r>
      <rPr>
        <sz val="12"/>
        <rFont val="標楷體"/>
        <family val="4"/>
        <charset val="136"/>
      </rPr>
      <t>頭腦的突破</t>
    </r>
    <phoneticPr fontId="3" type="noConversion"/>
  </si>
  <si>
    <r>
      <rPr>
        <sz val="12"/>
        <rFont val="標楷體"/>
        <family val="4"/>
        <charset val="136"/>
      </rPr>
      <t>多湖輝著</t>
    </r>
    <r>
      <rPr>
        <sz val="12"/>
        <rFont val="Times New Roman"/>
        <family val="1"/>
      </rPr>
      <t xml:space="preserve"> </t>
    </r>
    <r>
      <rPr>
        <sz val="12"/>
        <rFont val="標楷體"/>
        <family val="4"/>
        <charset val="136"/>
      </rPr>
      <t>魏正本譯</t>
    </r>
    <phoneticPr fontId="3" type="noConversion"/>
  </si>
  <si>
    <r>
      <rPr>
        <sz val="12"/>
        <rFont val="標楷體"/>
        <family val="4"/>
        <charset val="136"/>
      </rPr>
      <t>國際文化事業社</t>
    </r>
    <phoneticPr fontId="3" type="noConversion"/>
  </si>
  <si>
    <r>
      <rPr>
        <sz val="12"/>
        <rFont val="標楷體"/>
        <family val="4"/>
        <charset val="136"/>
      </rPr>
      <t>指引您一套高效率的讀書方法</t>
    </r>
    <r>
      <rPr>
        <sz val="12"/>
        <rFont val="Times New Roman"/>
        <family val="1"/>
      </rPr>
      <t>-</t>
    </r>
    <r>
      <rPr>
        <sz val="12"/>
        <rFont val="標楷體"/>
        <family val="4"/>
        <charset val="136"/>
      </rPr>
      <t>讀書與進修</t>
    </r>
    <phoneticPr fontId="3" type="noConversion"/>
  </si>
  <si>
    <r>
      <rPr>
        <sz val="12"/>
        <rFont val="標楷體"/>
        <family val="4"/>
        <charset val="136"/>
      </rPr>
      <t>阮祥</t>
    </r>
    <phoneticPr fontId="3" type="noConversion"/>
  </si>
  <si>
    <r>
      <rPr>
        <sz val="12"/>
        <rFont val="標楷體"/>
        <family val="4"/>
        <charset val="136"/>
      </rPr>
      <t>讀書記憶術</t>
    </r>
    <phoneticPr fontId="3" type="noConversion"/>
  </si>
  <si>
    <r>
      <rPr>
        <sz val="12"/>
        <rFont val="標楷體"/>
        <family val="4"/>
        <charset val="136"/>
      </rPr>
      <t>康平譯</t>
    </r>
    <phoneticPr fontId="3" type="noConversion"/>
  </si>
  <si>
    <r>
      <rPr>
        <sz val="12"/>
        <rFont val="標楷體"/>
        <family val="4"/>
        <charset val="136"/>
      </rPr>
      <t>讀書隨感</t>
    </r>
    <r>
      <rPr>
        <sz val="12"/>
        <rFont val="Times New Roman"/>
        <family val="1"/>
      </rPr>
      <t>-</t>
    </r>
    <r>
      <rPr>
        <sz val="12"/>
        <rFont val="標楷體"/>
        <family val="4"/>
        <charset val="136"/>
      </rPr>
      <t>傑出的讀書指南</t>
    </r>
    <phoneticPr fontId="3" type="noConversion"/>
  </si>
  <si>
    <r>
      <rPr>
        <sz val="12"/>
        <rFont val="標楷體"/>
        <family val="4"/>
        <charset val="136"/>
      </rPr>
      <t>赫塞著</t>
    </r>
    <r>
      <rPr>
        <sz val="12"/>
        <rFont val="Times New Roman"/>
        <family val="1"/>
      </rPr>
      <t xml:space="preserve"> </t>
    </r>
    <r>
      <rPr>
        <sz val="12"/>
        <rFont val="標楷體"/>
        <family val="4"/>
        <charset val="136"/>
      </rPr>
      <t>李映萩譯</t>
    </r>
    <phoneticPr fontId="3" type="noConversion"/>
  </si>
  <si>
    <r>
      <rPr>
        <sz val="12"/>
        <rFont val="標楷體"/>
        <family val="4"/>
        <charset val="136"/>
      </rPr>
      <t>志文出版社</t>
    </r>
    <phoneticPr fontId="3" type="noConversion"/>
  </si>
  <si>
    <r>
      <rPr>
        <sz val="12"/>
        <rFont val="標楷體"/>
        <family val="4"/>
        <charset val="136"/>
      </rPr>
      <t>讀書的藝術</t>
    </r>
    <r>
      <rPr>
        <sz val="12"/>
        <rFont val="Times New Roman"/>
        <family val="1"/>
      </rPr>
      <t>-</t>
    </r>
    <r>
      <rPr>
        <sz val="12"/>
        <rFont val="標楷體"/>
        <family val="4"/>
        <charset val="136"/>
      </rPr>
      <t>中外名人談讀書的情趣與要領</t>
    </r>
    <phoneticPr fontId="3" type="noConversion"/>
  </si>
  <si>
    <r>
      <rPr>
        <sz val="12"/>
        <rFont val="標楷體"/>
        <family val="4"/>
        <charset val="136"/>
      </rPr>
      <t>林語堂、培根等著</t>
    </r>
    <phoneticPr fontId="3" type="noConversion"/>
  </si>
  <si>
    <r>
      <rPr>
        <sz val="12"/>
        <rFont val="標楷體"/>
        <family val="4"/>
        <charset val="136"/>
      </rPr>
      <t>輕鬆用功術</t>
    </r>
    <phoneticPr fontId="3" type="noConversion"/>
  </si>
  <si>
    <r>
      <rPr>
        <sz val="12"/>
        <rFont val="標楷體"/>
        <family val="4"/>
        <charset val="136"/>
      </rPr>
      <t>多湖輝著</t>
    </r>
    <r>
      <rPr>
        <sz val="12"/>
        <rFont val="Times New Roman"/>
        <family val="1"/>
      </rPr>
      <t xml:space="preserve"> </t>
    </r>
    <r>
      <rPr>
        <sz val="12"/>
        <rFont val="標楷體"/>
        <family val="4"/>
        <charset val="136"/>
      </rPr>
      <t>李熒台譯</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</si>
  <si>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第一輯</t>
    </r>
    <r>
      <rPr>
        <sz val="12"/>
        <rFont val="Times New Roman"/>
        <family val="1"/>
      </rPr>
      <t>)</t>
    </r>
    <phoneticPr fontId="3" type="noConversion"/>
  </si>
  <si>
    <r>
      <rPr>
        <sz val="12"/>
        <rFont val="標楷體"/>
        <family val="4"/>
        <charset val="136"/>
      </rPr>
      <t>劉焜輝</t>
    </r>
    <phoneticPr fontId="3" type="noConversion"/>
  </si>
  <si>
    <r>
      <rPr>
        <sz val="12"/>
        <rFont val="標楷體"/>
        <family val="4"/>
        <charset val="136"/>
      </rPr>
      <t>天馬出版社</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</si>
  <si>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</si>
  <si>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劉焜輝、張淑貞</t>
    </r>
    <phoneticPr fontId="3" type="noConversion"/>
  </si>
  <si>
    <r>
      <rPr>
        <sz val="12"/>
        <rFont val="標楷體"/>
        <family val="4"/>
        <charset val="136"/>
      </rPr>
      <t>知識的水庫</t>
    </r>
    <phoneticPr fontId="3" type="noConversion"/>
  </si>
  <si>
    <r>
      <rPr>
        <sz val="12"/>
        <rFont val="標楷體"/>
        <family val="4"/>
        <charset val="136"/>
      </rPr>
      <t>彭歌</t>
    </r>
    <phoneticPr fontId="3" type="noConversion"/>
  </si>
  <si>
    <r>
      <rPr>
        <sz val="12"/>
        <rFont val="標楷體"/>
        <family val="4"/>
        <charset val="136"/>
      </rPr>
      <t>純文學出版社</t>
    </r>
    <phoneticPr fontId="3" type="noConversion"/>
  </si>
  <si>
    <r>
      <rPr>
        <sz val="12"/>
        <rFont val="標楷體"/>
        <family val="4"/>
        <charset val="136"/>
      </rPr>
      <t>錯覺頭腦</t>
    </r>
    <phoneticPr fontId="3" type="noConversion"/>
  </si>
  <si>
    <r>
      <rPr>
        <sz val="12"/>
        <rFont val="標楷體"/>
        <family val="4"/>
        <charset val="136"/>
      </rPr>
      <t>獅騎一郎著</t>
    </r>
    <r>
      <rPr>
        <sz val="12"/>
        <rFont val="Times New Roman"/>
        <family val="1"/>
      </rPr>
      <t xml:space="preserve"> </t>
    </r>
    <r>
      <rPr>
        <sz val="12"/>
        <rFont val="標楷體"/>
        <family val="4"/>
        <charset val="136"/>
      </rPr>
      <t>陳琴譯</t>
    </r>
    <phoneticPr fontId="3" type="noConversion"/>
  </si>
  <si>
    <r>
      <rPr>
        <sz val="12"/>
        <rFont val="標楷體"/>
        <family val="4"/>
        <charset val="136"/>
      </rPr>
      <t>國際出版社</t>
    </r>
    <phoneticPr fontId="3" type="noConversion"/>
  </si>
  <si>
    <r>
      <rPr>
        <sz val="12"/>
        <rFont val="標楷體"/>
        <family val="4"/>
        <charset val="136"/>
      </rPr>
      <t>少年的</t>
    </r>
    <r>
      <rPr>
        <sz val="12"/>
        <rFont val="Times New Roman"/>
        <family val="1"/>
      </rPr>
      <t>12</t>
    </r>
    <r>
      <rPr>
        <sz val="12"/>
        <rFont val="標楷體"/>
        <family val="4"/>
        <charset val="136"/>
      </rPr>
      <t>個大夢</t>
    </r>
  </si>
  <si>
    <r>
      <rPr>
        <sz val="12"/>
        <rFont val="標楷體"/>
        <family val="4"/>
        <charset val="136"/>
      </rPr>
      <t>孫小英</t>
    </r>
    <phoneticPr fontId="3" type="noConversion"/>
  </si>
  <si>
    <r>
      <rPr>
        <sz val="12"/>
        <rFont val="標楷體"/>
        <family val="4"/>
        <charset val="136"/>
      </rPr>
      <t>走著</t>
    </r>
    <r>
      <rPr>
        <sz val="12"/>
        <rFont val="Times New Roman"/>
        <family val="1"/>
      </rPr>
      <t xml:space="preserve"> </t>
    </r>
    <r>
      <rPr>
        <sz val="12"/>
        <rFont val="標楷體"/>
        <family val="4"/>
        <charset val="136"/>
      </rPr>
      <t>走著</t>
    </r>
    <r>
      <rPr>
        <sz val="12"/>
        <rFont val="Times New Roman"/>
        <family val="1"/>
      </rPr>
      <t xml:space="preserve"> </t>
    </r>
    <r>
      <rPr>
        <sz val="12"/>
        <rFont val="標楷體"/>
        <family val="4"/>
        <charset val="136"/>
      </rPr>
      <t>就走在成長的路上</t>
    </r>
    <phoneticPr fontId="3" type="noConversion"/>
  </si>
  <si>
    <r>
      <rPr>
        <sz val="12"/>
        <rFont val="標楷體"/>
        <family val="4"/>
        <charset val="136"/>
      </rPr>
      <t>台灣省家庭計畫研究所</t>
    </r>
    <phoneticPr fontId="3" type="noConversion"/>
  </si>
  <si>
    <r>
      <rPr>
        <sz val="12"/>
        <rFont val="標楷體"/>
        <family val="4"/>
        <charset val="136"/>
      </rPr>
      <t>選擇題正喃答案的順序與性別對測驗分數難度鑑別度及其信度之影響</t>
    </r>
    <phoneticPr fontId="3" type="noConversion"/>
  </si>
  <si>
    <r>
      <rPr>
        <sz val="12"/>
        <rFont val="標楷體"/>
        <family val="4"/>
        <charset val="136"/>
      </rPr>
      <t>黃國彥</t>
    </r>
    <phoneticPr fontId="3" type="noConversion"/>
  </si>
  <si>
    <r>
      <t>93</t>
    </r>
    <r>
      <rPr>
        <sz val="12"/>
        <rFont val="標楷體"/>
        <family val="4"/>
        <charset val="136"/>
      </rPr>
      <t>年高級中等學校性別平等教育電腦媒體教材使用手冊</t>
    </r>
    <phoneticPr fontId="3" type="noConversion"/>
  </si>
  <si>
    <r>
      <rPr>
        <sz val="12"/>
        <rFont val="標楷體"/>
        <family val="4"/>
        <charset val="136"/>
      </rPr>
      <t>三重高中</t>
    </r>
    <phoneticPr fontId="3" type="noConversion"/>
  </si>
  <si>
    <r>
      <rPr>
        <sz val="12"/>
        <rFont val="標楷體"/>
        <family val="4"/>
        <charset val="136"/>
      </rPr>
      <t>一生的讀書計畫</t>
    </r>
  </si>
  <si>
    <r>
      <rPr>
        <sz val="12"/>
        <rFont val="標楷體"/>
        <family val="4"/>
        <charset val="136"/>
      </rPr>
      <t>費迪曼著</t>
    </r>
    <r>
      <rPr>
        <sz val="12"/>
        <rFont val="Times New Roman"/>
        <family val="1"/>
      </rPr>
      <t xml:space="preserve"> </t>
    </r>
    <r>
      <rPr>
        <sz val="12"/>
        <rFont val="標楷體"/>
        <family val="4"/>
        <charset val="136"/>
      </rPr>
      <t>李映萩譯</t>
    </r>
    <phoneticPr fontId="3" type="noConversion"/>
  </si>
  <si>
    <r>
      <rPr>
        <sz val="12"/>
        <rFont val="標楷體"/>
        <family val="4"/>
        <charset val="136"/>
      </rPr>
      <t>記憶的秘訣</t>
    </r>
    <phoneticPr fontId="3" type="noConversion"/>
  </si>
  <si>
    <r>
      <rPr>
        <sz val="12"/>
        <rFont val="標楷體"/>
        <family val="4"/>
        <charset val="136"/>
      </rPr>
      <t>洪英宗譯</t>
    </r>
    <phoneticPr fontId="3" type="noConversion"/>
  </si>
  <si>
    <r>
      <rPr>
        <sz val="12"/>
        <rFont val="標楷體"/>
        <family val="4"/>
        <charset val="136"/>
      </rPr>
      <t>華聯出版社</t>
    </r>
    <phoneticPr fontId="3" type="noConversion"/>
  </si>
  <si>
    <r>
      <rPr>
        <sz val="12"/>
        <rFont val="標楷體"/>
        <family val="4"/>
        <charset val="136"/>
      </rPr>
      <t>怎樣訓練你的記憶力</t>
    </r>
    <phoneticPr fontId="3" type="noConversion"/>
  </si>
  <si>
    <r>
      <rPr>
        <sz val="12"/>
        <rFont val="標楷體"/>
        <family val="4"/>
        <charset val="136"/>
      </rPr>
      <t>陳致平</t>
    </r>
    <phoneticPr fontId="3" type="noConversion"/>
  </si>
  <si>
    <r>
      <rPr>
        <sz val="12"/>
        <rFont val="標楷體"/>
        <family val="4"/>
        <charset val="136"/>
      </rPr>
      <t>增進我們的腦力</t>
    </r>
    <phoneticPr fontId="3" type="noConversion"/>
  </si>
  <si>
    <r>
      <rPr>
        <sz val="12"/>
        <rFont val="標楷體"/>
        <family val="4"/>
        <charset val="136"/>
      </rPr>
      <t>黃翰風</t>
    </r>
    <phoneticPr fontId="3" type="noConversion"/>
  </si>
  <si>
    <r>
      <rPr>
        <sz val="12"/>
        <rFont val="標楷體"/>
        <family val="4"/>
        <charset val="136"/>
      </rPr>
      <t>增強腦力的方法</t>
    </r>
    <phoneticPr fontId="3" type="noConversion"/>
  </si>
  <si>
    <r>
      <rPr>
        <sz val="12"/>
        <rFont val="標楷體"/>
        <family val="4"/>
        <charset val="136"/>
      </rPr>
      <t>楊秋</t>
    </r>
    <phoneticPr fontId="3" type="noConversion"/>
  </si>
  <si>
    <r>
      <rPr>
        <sz val="12"/>
        <rFont val="標楷體"/>
        <family val="4"/>
        <charset val="136"/>
      </rPr>
      <t>讀人如讀書</t>
    </r>
    <phoneticPr fontId="3" type="noConversion"/>
  </si>
  <si>
    <r>
      <rPr>
        <sz val="12"/>
        <rFont val="標楷體"/>
        <family val="4"/>
        <charset val="136"/>
      </rPr>
      <t>李永久譯</t>
    </r>
    <phoneticPr fontId="3" type="noConversion"/>
  </si>
  <si>
    <r>
      <rPr>
        <sz val="12"/>
        <rFont val="標楷體"/>
        <family val="4"/>
        <charset val="136"/>
      </rPr>
      <t>成功天機</t>
    </r>
    <phoneticPr fontId="3" type="noConversion"/>
  </si>
  <si>
    <r>
      <rPr>
        <sz val="12"/>
        <rFont val="標楷體"/>
        <family val="4"/>
        <charset val="136"/>
      </rPr>
      <t>奧格．曼狄諾著</t>
    </r>
    <phoneticPr fontId="3" type="noConversion"/>
  </si>
  <si>
    <r>
      <rPr>
        <sz val="12"/>
        <rFont val="標楷體"/>
        <family val="4"/>
        <charset val="136"/>
      </rPr>
      <t>宇宙光出版社</t>
    </r>
    <phoneticPr fontId="3" type="noConversion"/>
  </si>
  <si>
    <r>
      <rPr>
        <sz val="12"/>
        <rFont val="標楷體"/>
        <family val="4"/>
        <charset val="136"/>
      </rPr>
      <t>讀書的情趣</t>
    </r>
    <phoneticPr fontId="3" type="noConversion"/>
  </si>
  <si>
    <r>
      <rPr>
        <sz val="12"/>
        <rFont val="標楷體"/>
        <family val="4"/>
        <charset val="136"/>
      </rPr>
      <t>培根等著</t>
    </r>
    <phoneticPr fontId="3" type="noConversion"/>
  </si>
  <si>
    <r>
      <rPr>
        <sz val="12"/>
        <rFont val="標楷體"/>
        <family val="4"/>
        <charset val="136"/>
      </rPr>
      <t>國語辭典</t>
    </r>
    <phoneticPr fontId="3" type="noConversion"/>
  </si>
  <si>
    <r>
      <rPr>
        <sz val="12"/>
        <rFont val="標楷體"/>
        <family val="4"/>
        <charset val="136"/>
      </rPr>
      <t>林恭祖</t>
    </r>
    <phoneticPr fontId="3" type="noConversion"/>
  </si>
  <si>
    <r>
      <rPr>
        <sz val="12"/>
        <rFont val="標楷體"/>
        <family val="4"/>
        <charset val="136"/>
      </rPr>
      <t>琥珀出版社</t>
    </r>
    <phoneticPr fontId="3" type="noConversion"/>
  </si>
  <si>
    <r>
      <rPr>
        <sz val="12"/>
        <rFont val="標楷體"/>
        <family val="4"/>
        <charset val="136"/>
      </rPr>
      <t>人人可成為天才</t>
    </r>
    <phoneticPr fontId="3" type="noConversion"/>
  </si>
  <si>
    <r>
      <rPr>
        <sz val="12"/>
        <rFont val="標楷體"/>
        <family val="4"/>
        <charset val="136"/>
      </rPr>
      <t>王宏溫</t>
    </r>
    <phoneticPr fontId="3" type="noConversion"/>
  </si>
  <si>
    <r>
      <rPr>
        <sz val="12"/>
        <rFont val="標楷體"/>
        <family val="4"/>
        <charset val="136"/>
      </rPr>
      <t>寫作的方法和經驗</t>
    </r>
    <phoneticPr fontId="3" type="noConversion"/>
  </si>
  <si>
    <r>
      <rPr>
        <sz val="12"/>
        <rFont val="標楷體"/>
        <family val="4"/>
        <charset val="136"/>
      </rPr>
      <t>丁樹南譯</t>
    </r>
    <phoneticPr fontId="3" type="noConversion"/>
  </si>
  <si>
    <r>
      <rPr>
        <sz val="12"/>
        <rFont val="標楷體"/>
        <family val="4"/>
        <charset val="136"/>
      </rPr>
      <t>大學各院系的性質與出路</t>
    </r>
    <r>
      <rPr>
        <sz val="12"/>
        <rFont val="Times New Roman"/>
        <family val="1"/>
      </rPr>
      <t>-</t>
    </r>
    <r>
      <rPr>
        <sz val="12"/>
        <rFont val="標楷體"/>
        <family val="4"/>
        <charset val="136"/>
      </rPr>
      <t>附大專院校各學系</t>
    </r>
    <phoneticPr fontId="3" type="noConversion"/>
  </si>
  <si>
    <r>
      <rPr>
        <sz val="12"/>
        <rFont val="標楷體"/>
        <family val="4"/>
        <charset val="136"/>
      </rPr>
      <t>台灣省立高雄中學輔導中心</t>
    </r>
    <phoneticPr fontId="3" type="noConversion"/>
  </si>
  <si>
    <r>
      <rPr>
        <sz val="12"/>
        <rFont val="標楷體"/>
        <family val="4"/>
        <charset val="136"/>
      </rPr>
      <t>教師充電錦囊</t>
    </r>
    <r>
      <rPr>
        <sz val="12"/>
        <rFont val="Times New Roman"/>
        <family val="1"/>
      </rPr>
      <t>-</t>
    </r>
    <r>
      <rPr>
        <sz val="12"/>
        <rFont val="標楷體"/>
        <family val="4"/>
        <charset val="136"/>
      </rPr>
      <t>歌詠生命的旋律</t>
    </r>
    <phoneticPr fontId="3" type="noConversion"/>
  </si>
  <si>
    <r>
      <rPr>
        <sz val="12"/>
        <rFont val="標楷體"/>
        <family val="4"/>
        <charset val="136"/>
      </rPr>
      <t>如何無憂無懼過生活</t>
    </r>
  </si>
  <si>
    <r>
      <rPr>
        <sz val="12"/>
        <rFont val="標楷體"/>
        <family val="4"/>
        <charset val="136"/>
      </rPr>
      <t>達摩難陀法師著</t>
    </r>
    <r>
      <rPr>
        <sz val="12"/>
        <rFont val="Times New Roman"/>
        <family val="1"/>
      </rPr>
      <t xml:space="preserve"> </t>
    </r>
    <r>
      <rPr>
        <sz val="12"/>
        <rFont val="標楷體"/>
        <family val="4"/>
        <charset val="136"/>
      </rPr>
      <t>林淑丹、廖舜茹譯</t>
    </r>
    <phoneticPr fontId="3" type="noConversion"/>
  </si>
  <si>
    <r>
      <rPr>
        <sz val="12"/>
        <rFont val="標楷體"/>
        <family val="4"/>
        <charset val="136"/>
      </rPr>
      <t>佛陀教育中心</t>
    </r>
    <phoneticPr fontId="3" type="noConversion"/>
  </si>
  <si>
    <r>
      <rPr>
        <sz val="12"/>
        <rFont val="標楷體"/>
        <family val="4"/>
        <charset val="136"/>
      </rPr>
      <t>勞工政策與勞工問題</t>
    </r>
  </si>
  <si>
    <r>
      <rPr>
        <sz val="12"/>
        <rFont val="標楷體"/>
        <family val="4"/>
        <charset val="136"/>
      </rPr>
      <t>趙守博</t>
    </r>
    <phoneticPr fontId="3" type="noConversion"/>
  </si>
  <si>
    <r>
      <rPr>
        <sz val="12"/>
        <rFont val="標楷體"/>
        <family val="4"/>
        <charset val="136"/>
      </rPr>
      <t>中國生產力中心</t>
    </r>
    <phoneticPr fontId="3" type="noConversion"/>
  </si>
  <si>
    <r>
      <rPr>
        <sz val="12"/>
        <rFont val="標楷體"/>
        <family val="4"/>
        <charset val="136"/>
      </rPr>
      <t>別從老鼠身上擠奶</t>
    </r>
  </si>
  <si>
    <r>
      <rPr>
        <sz val="12"/>
        <rFont val="標楷體"/>
        <family val="4"/>
        <charset val="136"/>
      </rPr>
      <t>金雅萍譯</t>
    </r>
    <phoneticPr fontId="3" type="noConversion"/>
  </si>
  <si>
    <r>
      <rPr>
        <sz val="12"/>
        <rFont val="標楷體"/>
        <family val="4"/>
        <charset val="136"/>
      </rPr>
      <t>臉譜出版</t>
    </r>
    <phoneticPr fontId="3" type="noConversion"/>
  </si>
  <si>
    <r>
      <rPr>
        <sz val="12"/>
        <rFont val="標楷體"/>
        <family val="4"/>
        <charset val="136"/>
      </rPr>
      <t>勵志文粹</t>
    </r>
  </si>
  <si>
    <r>
      <rPr>
        <sz val="12"/>
        <rFont val="標楷體"/>
        <family val="4"/>
        <charset val="136"/>
      </rPr>
      <t>高雄中學輔導室</t>
    </r>
    <phoneticPr fontId="3" type="noConversion"/>
  </si>
  <si>
    <r>
      <rPr>
        <sz val="12"/>
        <rFont val="標楷體"/>
        <family val="4"/>
        <charset val="136"/>
      </rPr>
      <t>花鳥畫的描法</t>
    </r>
    <phoneticPr fontId="3" type="noConversion"/>
  </si>
  <si>
    <r>
      <rPr>
        <sz val="12"/>
        <rFont val="標楷體"/>
        <family val="4"/>
        <charset val="136"/>
      </rPr>
      <t>山田玉雲</t>
    </r>
    <phoneticPr fontId="3" type="noConversion"/>
  </si>
  <si>
    <r>
      <rPr>
        <sz val="12"/>
        <rFont val="標楷體"/>
        <family val="4"/>
        <charset val="136"/>
      </rPr>
      <t>大坤書局</t>
    </r>
    <phoneticPr fontId="3" type="noConversion"/>
  </si>
  <si>
    <r>
      <rPr>
        <sz val="12"/>
        <rFont val="標楷體"/>
        <family val="4"/>
        <charset val="136"/>
      </rPr>
      <t>台灣的海螺第一輯</t>
    </r>
    <phoneticPr fontId="3" type="noConversion"/>
  </si>
  <si>
    <r>
      <rPr>
        <sz val="12"/>
        <rFont val="標楷體"/>
        <family val="4"/>
        <charset val="136"/>
      </rPr>
      <t>賴景陽</t>
    </r>
    <phoneticPr fontId="3" type="noConversion"/>
  </si>
  <si>
    <r>
      <rPr>
        <sz val="12"/>
        <rFont val="標楷體"/>
        <family val="4"/>
        <charset val="136"/>
      </rPr>
      <t>台灣省立博物館</t>
    </r>
    <phoneticPr fontId="3" type="noConversion"/>
  </si>
  <si>
    <r>
      <rPr>
        <sz val="12"/>
        <rFont val="標楷體"/>
        <family val="4"/>
        <charset val="136"/>
      </rPr>
      <t>俞大維傳</t>
    </r>
    <phoneticPr fontId="3" type="noConversion"/>
  </si>
  <si>
    <r>
      <rPr>
        <sz val="12"/>
        <rFont val="標楷體"/>
        <family val="4"/>
        <charset val="136"/>
      </rPr>
      <t>李元平</t>
    </r>
    <phoneticPr fontId="3" type="noConversion"/>
  </si>
  <si>
    <r>
      <rPr>
        <sz val="12"/>
        <rFont val="標楷體"/>
        <family val="4"/>
        <charset val="136"/>
      </rPr>
      <t>台灣日報社</t>
    </r>
    <phoneticPr fontId="3" type="noConversion"/>
  </si>
  <si>
    <r>
      <rPr>
        <sz val="12"/>
        <rFont val="標楷體"/>
        <family val="4"/>
        <charset val="136"/>
      </rPr>
      <t>看遍心底事</t>
    </r>
    <phoneticPr fontId="3" type="noConversion"/>
  </si>
  <si>
    <r>
      <rPr>
        <sz val="12"/>
        <rFont val="標楷體"/>
        <family val="4"/>
        <charset val="136"/>
      </rPr>
      <t>創業青年楷模</t>
    </r>
    <phoneticPr fontId="3" type="noConversion"/>
  </si>
  <si>
    <r>
      <rPr>
        <sz val="12"/>
        <rFont val="標楷體"/>
        <family val="4"/>
        <charset val="136"/>
      </rPr>
      <t>中國青年創業會</t>
    </r>
    <phoneticPr fontId="3" type="noConversion"/>
  </si>
  <si>
    <r>
      <rPr>
        <sz val="12"/>
        <rFont val="標楷體"/>
        <family val="4"/>
        <charset val="136"/>
      </rPr>
      <t>新人生觀</t>
    </r>
    <phoneticPr fontId="3" type="noConversion"/>
  </si>
  <si>
    <r>
      <rPr>
        <sz val="12"/>
        <rFont val="標楷體"/>
        <family val="4"/>
        <charset val="136"/>
      </rPr>
      <t>羅家倫</t>
    </r>
    <phoneticPr fontId="3" type="noConversion"/>
  </si>
  <si>
    <r>
      <rPr>
        <sz val="12"/>
        <rFont val="標楷體"/>
        <family val="4"/>
        <charset val="136"/>
      </rPr>
      <t>自殺以後的真相</t>
    </r>
  </si>
  <si>
    <r>
      <rPr>
        <sz val="12"/>
        <rFont val="標楷體"/>
        <family val="4"/>
        <charset val="136"/>
      </rPr>
      <t>紅葉</t>
    </r>
    <phoneticPr fontId="3" type="noConversion"/>
  </si>
  <si>
    <r>
      <rPr>
        <sz val="12"/>
        <rFont val="標楷體"/>
        <family val="4"/>
        <charset val="136"/>
      </rPr>
      <t>和裕出版社</t>
    </r>
    <phoneticPr fontId="3" type="noConversion"/>
  </si>
  <si>
    <r>
      <rPr>
        <sz val="12"/>
        <rFont val="標楷體"/>
        <family val="4"/>
        <charset val="136"/>
      </rPr>
      <t>超越教學技巧</t>
    </r>
  </si>
  <si>
    <r>
      <rPr>
        <sz val="12"/>
        <rFont val="標楷體"/>
        <family val="4"/>
        <charset val="136"/>
      </rPr>
      <t>曾美蕙</t>
    </r>
    <phoneticPr fontId="3" type="noConversion"/>
  </si>
  <si>
    <r>
      <rPr>
        <sz val="12"/>
        <rFont val="標楷體"/>
        <family val="4"/>
        <charset val="136"/>
      </rPr>
      <t>中學資優教育課程與評鑑</t>
    </r>
    <phoneticPr fontId="3" type="noConversion"/>
  </si>
  <si>
    <r>
      <rPr>
        <sz val="12"/>
        <rFont val="標楷體"/>
        <family val="4"/>
        <charset val="136"/>
      </rPr>
      <t>黃國榮</t>
    </r>
    <phoneticPr fontId="3" type="noConversion"/>
  </si>
  <si>
    <r>
      <rPr>
        <sz val="12"/>
        <rFont val="標楷體"/>
        <family val="4"/>
        <charset val="136"/>
      </rPr>
      <t>愛在溝通</t>
    </r>
    <phoneticPr fontId="3" type="noConversion"/>
  </si>
  <si>
    <r>
      <rPr>
        <sz val="12"/>
        <rFont val="標楷體"/>
        <family val="4"/>
        <charset val="136"/>
      </rPr>
      <t>王素真</t>
    </r>
    <phoneticPr fontId="3" type="noConversion"/>
  </si>
  <si>
    <r>
      <rPr>
        <sz val="12"/>
        <rFont val="標楷體"/>
        <family val="4"/>
        <charset val="136"/>
      </rPr>
      <t>中華民國中小學科學展覽會　輔導手冊　第四輯</t>
    </r>
    <phoneticPr fontId="3" type="noConversion"/>
  </si>
  <si>
    <r>
      <rPr>
        <sz val="12"/>
        <rFont val="標楷體"/>
        <family val="4"/>
        <charset val="136"/>
      </rPr>
      <t>國立台灣科學教育館</t>
    </r>
    <phoneticPr fontId="3" type="noConversion"/>
  </si>
  <si>
    <r>
      <rPr>
        <sz val="12"/>
        <rFont val="標楷體"/>
        <family val="4"/>
        <charset val="136"/>
      </rPr>
      <t>加強學校青年輔導工作實施要點</t>
    </r>
    <phoneticPr fontId="3" type="noConversion"/>
  </si>
  <si>
    <r>
      <rPr>
        <sz val="12"/>
        <rFont val="標楷體"/>
        <family val="4"/>
        <charset val="136"/>
      </rPr>
      <t>教育部訓育委員會</t>
    </r>
    <phoneticPr fontId="3" type="noConversion"/>
  </si>
  <si>
    <r>
      <rPr>
        <sz val="12"/>
        <rFont val="標楷體"/>
        <family val="4"/>
        <charset val="136"/>
      </rPr>
      <t>學校指導工作答客問</t>
    </r>
    <phoneticPr fontId="3" type="noConversion"/>
  </si>
  <si>
    <r>
      <rPr>
        <sz val="12"/>
        <rFont val="標楷體"/>
        <family val="4"/>
        <charset val="136"/>
      </rPr>
      <t>中國輔導學會</t>
    </r>
    <phoneticPr fontId="3" type="noConversion"/>
  </si>
  <si>
    <r>
      <rPr>
        <sz val="12"/>
        <rFont val="標楷體"/>
        <family val="4"/>
        <charset val="136"/>
      </rPr>
      <t>高級職業學校導師手冊</t>
    </r>
    <phoneticPr fontId="3" type="noConversion"/>
  </si>
  <si>
    <r>
      <rPr>
        <sz val="12"/>
        <rFont val="標楷體"/>
        <family val="4"/>
        <charset val="136"/>
      </rPr>
      <t>茅蓬語錄（上集</t>
    </r>
    <r>
      <rPr>
        <sz val="12"/>
        <rFont val="Times New Roman"/>
        <family val="1"/>
      </rPr>
      <t>1-5</t>
    </r>
    <r>
      <rPr>
        <sz val="12"/>
        <rFont val="標楷體"/>
        <family val="4"/>
        <charset val="136"/>
      </rPr>
      <t>冊）</t>
    </r>
    <phoneticPr fontId="3" type="noConversion"/>
  </si>
  <si>
    <r>
      <rPr>
        <sz val="12"/>
        <rFont val="標楷體"/>
        <family val="4"/>
        <charset val="136"/>
      </rPr>
      <t>釋慧律</t>
    </r>
    <phoneticPr fontId="3" type="noConversion"/>
  </si>
  <si>
    <r>
      <rPr>
        <sz val="12"/>
        <rFont val="標楷體"/>
        <family val="4"/>
        <charset val="136"/>
      </rPr>
      <t>高雄文殊講堂</t>
    </r>
    <phoneticPr fontId="3" type="noConversion"/>
  </si>
  <si>
    <r>
      <rPr>
        <sz val="12"/>
        <rFont val="標楷體"/>
        <family val="4"/>
        <charset val="136"/>
      </rPr>
      <t>茅蓬語錄（下集</t>
    </r>
    <r>
      <rPr>
        <sz val="12"/>
        <rFont val="Times New Roman"/>
        <family val="1"/>
      </rPr>
      <t>6-10</t>
    </r>
    <r>
      <rPr>
        <sz val="12"/>
        <rFont val="標楷體"/>
        <family val="4"/>
        <charset val="136"/>
      </rPr>
      <t>冊）</t>
    </r>
    <phoneticPr fontId="3" type="noConversion"/>
  </si>
  <si>
    <r>
      <rPr>
        <sz val="12"/>
        <rFont val="標楷體"/>
        <family val="4"/>
        <charset val="136"/>
      </rPr>
      <t>飛躍青春</t>
    </r>
    <r>
      <rPr>
        <sz val="12"/>
        <rFont val="Times New Roman"/>
        <family val="1"/>
      </rPr>
      <t>-</t>
    </r>
    <r>
      <rPr>
        <sz val="12"/>
        <rFont val="標楷體"/>
        <family val="4"/>
        <charset val="136"/>
      </rPr>
      <t>學習．成長．奉獻</t>
    </r>
    <phoneticPr fontId="3" type="noConversion"/>
  </si>
  <si>
    <r>
      <rPr>
        <sz val="12"/>
        <rFont val="標楷體"/>
        <family val="4"/>
        <charset val="136"/>
      </rPr>
      <t>陳正宗</t>
    </r>
    <phoneticPr fontId="3" type="noConversion"/>
  </si>
  <si>
    <r>
      <rPr>
        <sz val="12"/>
        <rFont val="標楷體"/>
        <family val="4"/>
        <charset val="136"/>
      </rPr>
      <t>晨間箴言</t>
    </r>
    <phoneticPr fontId="3" type="noConversion"/>
  </si>
  <si>
    <r>
      <rPr>
        <sz val="12"/>
        <rFont val="標楷體"/>
        <family val="4"/>
        <charset val="136"/>
      </rPr>
      <t>秀水高工</t>
    </r>
    <phoneticPr fontId="3" type="noConversion"/>
  </si>
  <si>
    <r>
      <rPr>
        <sz val="12"/>
        <rFont val="標楷體"/>
        <family val="4"/>
        <charset val="136"/>
      </rPr>
      <t>海山高工</t>
    </r>
    <phoneticPr fontId="3" type="noConversion"/>
  </si>
  <si>
    <r>
      <rPr>
        <sz val="12"/>
        <rFont val="標楷體"/>
        <family val="4"/>
        <charset val="136"/>
      </rPr>
      <t>熱心服務．要你上癮</t>
    </r>
    <phoneticPr fontId="3" type="noConversion"/>
  </si>
  <si>
    <r>
      <rPr>
        <sz val="12"/>
        <rFont val="標楷體"/>
        <family val="4"/>
        <charset val="136"/>
      </rPr>
      <t>夢醒夢碎</t>
    </r>
    <phoneticPr fontId="3" type="noConversion"/>
  </si>
  <si>
    <r>
      <rPr>
        <sz val="12"/>
        <rFont val="標楷體"/>
        <family val="4"/>
        <charset val="136"/>
      </rPr>
      <t>陳英豪</t>
    </r>
    <phoneticPr fontId="3" type="noConversion"/>
  </si>
  <si>
    <r>
      <rPr>
        <sz val="12"/>
        <rFont val="標楷體"/>
        <family val="4"/>
        <charset val="136"/>
      </rPr>
      <t>在對錯之外思考</t>
    </r>
  </si>
  <si>
    <r>
      <rPr>
        <sz val="12"/>
        <rFont val="標楷體"/>
        <family val="4"/>
        <charset val="136"/>
      </rPr>
      <t>彭碧台</t>
    </r>
    <phoneticPr fontId="3" type="noConversion"/>
  </si>
  <si>
    <r>
      <rPr>
        <sz val="12"/>
        <rFont val="標楷體"/>
        <family val="4"/>
        <charset val="136"/>
      </rPr>
      <t>世界格言俗諺集</t>
    </r>
    <phoneticPr fontId="3" type="noConversion"/>
  </si>
  <si>
    <r>
      <rPr>
        <sz val="12"/>
        <rFont val="標楷體"/>
        <family val="4"/>
        <charset val="136"/>
      </rPr>
      <t>翁強森</t>
    </r>
    <phoneticPr fontId="3" type="noConversion"/>
  </si>
  <si>
    <r>
      <rPr>
        <sz val="12"/>
        <rFont val="標楷體"/>
        <family val="4"/>
        <charset val="136"/>
      </rPr>
      <t>成功者的座右銘</t>
    </r>
    <phoneticPr fontId="3" type="noConversion"/>
  </si>
  <si>
    <r>
      <rPr>
        <sz val="12"/>
        <rFont val="標楷體"/>
        <family val="4"/>
        <charset val="136"/>
      </rPr>
      <t>周增祥</t>
    </r>
    <phoneticPr fontId="3" type="noConversion"/>
  </si>
  <si>
    <r>
      <rPr>
        <sz val="12"/>
        <rFont val="標楷體"/>
        <family val="4"/>
        <charset val="136"/>
      </rPr>
      <t>光啟出版社</t>
    </r>
    <phoneticPr fontId="3" type="noConversion"/>
  </si>
  <si>
    <r>
      <rPr>
        <sz val="12"/>
        <rFont val="標楷體"/>
        <family val="4"/>
        <charset val="136"/>
      </rPr>
      <t>適應與心理衛生</t>
    </r>
    <phoneticPr fontId="3" type="noConversion"/>
  </si>
  <si>
    <r>
      <rPr>
        <sz val="12"/>
        <rFont val="標楷體"/>
        <family val="4"/>
        <charset val="136"/>
      </rPr>
      <t>王鍾和、李勤川、陽琪</t>
    </r>
    <phoneticPr fontId="3" type="noConversion"/>
  </si>
  <si>
    <r>
      <rPr>
        <sz val="12"/>
        <rFont val="標楷體"/>
        <family val="4"/>
        <charset val="136"/>
      </rPr>
      <t>西爾格德</t>
    </r>
    <phoneticPr fontId="3" type="noConversion"/>
  </si>
  <si>
    <r>
      <rPr>
        <sz val="12"/>
        <rFont val="標楷體"/>
        <family val="4"/>
        <charset val="136"/>
      </rPr>
      <t>極短篇</t>
    </r>
    <r>
      <rPr>
        <sz val="12"/>
        <rFont val="Times New Roman"/>
        <family val="1"/>
      </rPr>
      <t>(2)</t>
    </r>
    <phoneticPr fontId="3" type="noConversion"/>
  </si>
  <si>
    <r>
      <rPr>
        <sz val="12"/>
        <rFont val="標楷體"/>
        <family val="4"/>
        <charset val="136"/>
      </rPr>
      <t>王必成</t>
    </r>
    <phoneticPr fontId="3" type="noConversion"/>
  </si>
  <si>
    <r>
      <rPr>
        <sz val="12"/>
        <rFont val="標楷體"/>
        <family val="4"/>
        <charset val="136"/>
      </rPr>
      <t>極短篇</t>
    </r>
    <r>
      <rPr>
        <sz val="12"/>
        <rFont val="Times New Roman"/>
        <family val="1"/>
      </rPr>
      <t>(3)</t>
    </r>
    <phoneticPr fontId="3" type="noConversion"/>
  </si>
  <si>
    <r>
      <rPr>
        <sz val="12"/>
        <rFont val="標楷體"/>
        <family val="4"/>
        <charset val="136"/>
      </rPr>
      <t>蔡羅東</t>
    </r>
    <phoneticPr fontId="3" type="noConversion"/>
  </si>
  <si>
    <r>
      <rPr>
        <sz val="12"/>
        <rFont val="標楷體"/>
        <family val="4"/>
        <charset val="136"/>
      </rPr>
      <t>極短篇</t>
    </r>
    <r>
      <rPr>
        <sz val="12"/>
        <rFont val="Times New Roman"/>
        <family val="1"/>
      </rPr>
      <t>(4)</t>
    </r>
    <phoneticPr fontId="3" type="noConversion"/>
  </si>
  <si>
    <r>
      <rPr>
        <sz val="12"/>
        <rFont val="標楷體"/>
        <family val="4"/>
        <charset val="136"/>
      </rPr>
      <t>宋仰原等</t>
    </r>
    <phoneticPr fontId="3" type="noConversion"/>
  </si>
  <si>
    <r>
      <rPr>
        <sz val="12"/>
        <rFont val="標楷體"/>
        <family val="4"/>
        <charset val="136"/>
      </rPr>
      <t>蔣總統言論彙輯</t>
    </r>
    <r>
      <rPr>
        <sz val="12"/>
        <rFont val="Times New Roman"/>
        <family val="1"/>
      </rPr>
      <t>-</t>
    </r>
    <r>
      <rPr>
        <sz val="12"/>
        <rFont val="標楷體"/>
        <family val="4"/>
        <charset val="136"/>
      </rPr>
      <t>青年成功之路</t>
    </r>
    <phoneticPr fontId="3" type="noConversion"/>
  </si>
  <si>
    <r>
      <rPr>
        <sz val="12"/>
        <rFont val="標楷體"/>
        <family val="4"/>
        <charset val="136"/>
      </rPr>
      <t>偉人偉業</t>
    </r>
    <phoneticPr fontId="3" type="noConversion"/>
  </si>
  <si>
    <r>
      <rPr>
        <sz val="12"/>
        <rFont val="標楷體"/>
        <family val="4"/>
        <charset val="136"/>
      </rPr>
      <t>晏祖</t>
    </r>
    <phoneticPr fontId="3" type="noConversion"/>
  </si>
  <si>
    <r>
      <rPr>
        <sz val="12"/>
        <rFont val="標楷體"/>
        <family val="4"/>
        <charset val="136"/>
      </rPr>
      <t>五洲出版社</t>
    </r>
    <phoneticPr fontId="3" type="noConversion"/>
  </si>
  <si>
    <r>
      <rPr>
        <sz val="12"/>
        <rFont val="標楷體"/>
        <family val="4"/>
        <charset val="136"/>
      </rPr>
      <t>生活趣味</t>
    </r>
    <phoneticPr fontId="3" type="noConversion"/>
  </si>
  <si>
    <r>
      <rPr>
        <sz val="12"/>
        <rFont val="標楷體"/>
        <family val="4"/>
        <charset val="136"/>
      </rPr>
      <t>王巨仁</t>
    </r>
    <phoneticPr fontId="3" type="noConversion"/>
  </si>
  <si>
    <r>
      <rPr>
        <sz val="12"/>
        <rFont val="標楷體"/>
        <family val="4"/>
        <charset val="136"/>
      </rPr>
      <t>大行出版社</t>
    </r>
    <phoneticPr fontId="3" type="noConversion"/>
  </si>
  <si>
    <r>
      <rPr>
        <sz val="12"/>
        <rFont val="標楷體"/>
        <family val="4"/>
        <charset val="136"/>
      </rPr>
      <t>校園自我傷害行為之防治</t>
    </r>
    <phoneticPr fontId="3" type="noConversion"/>
  </si>
  <si>
    <r>
      <rPr>
        <sz val="12"/>
        <rFont val="標楷體"/>
        <family val="4"/>
        <charset val="136"/>
      </rPr>
      <t>台灣省高中北一區導工作聯絡網</t>
    </r>
    <phoneticPr fontId="3" type="noConversion"/>
  </si>
  <si>
    <r>
      <rPr>
        <sz val="12"/>
        <rFont val="標楷體"/>
        <family val="4"/>
        <charset val="136"/>
      </rPr>
      <t>高級職業學校輔導工作手冊</t>
    </r>
    <phoneticPr fontId="3" type="noConversion"/>
  </si>
  <si>
    <r>
      <rPr>
        <sz val="12"/>
        <rFont val="標楷體"/>
        <family val="4"/>
        <charset val="136"/>
      </rPr>
      <t>林清江</t>
    </r>
    <phoneticPr fontId="3" type="noConversion"/>
  </si>
  <si>
    <r>
      <rPr>
        <sz val="12"/>
        <rFont val="標楷體"/>
        <family val="4"/>
        <charset val="136"/>
      </rPr>
      <t>特殊學生輔導實務</t>
    </r>
    <phoneticPr fontId="3" type="noConversion"/>
  </si>
  <si>
    <r>
      <rPr>
        <sz val="12"/>
        <rFont val="標楷體"/>
        <family val="4"/>
        <charset val="136"/>
      </rPr>
      <t>黃俊瑋</t>
    </r>
    <phoneticPr fontId="3" type="noConversion"/>
  </si>
  <si>
    <r>
      <rPr>
        <sz val="12"/>
        <rFont val="標楷體"/>
        <family val="4"/>
        <charset val="136"/>
      </rPr>
      <t>啟英文化</t>
    </r>
    <phoneticPr fontId="3" type="noConversion"/>
  </si>
  <si>
    <r>
      <rPr>
        <sz val="12"/>
        <rFont val="標楷體"/>
        <family val="4"/>
        <charset val="136"/>
      </rPr>
      <t>智慧的花朵</t>
    </r>
  </si>
  <si>
    <r>
      <rPr>
        <sz val="12"/>
        <rFont val="標楷體"/>
        <family val="4"/>
        <charset val="136"/>
      </rPr>
      <t>胡正文</t>
    </r>
    <phoneticPr fontId="3" type="noConversion"/>
  </si>
  <si>
    <r>
      <rPr>
        <sz val="12"/>
        <rFont val="標楷體"/>
        <family val="4"/>
        <charset val="136"/>
      </rPr>
      <t>戶外活動小百科</t>
    </r>
    <r>
      <rPr>
        <sz val="12"/>
        <rFont val="Times New Roman"/>
        <family val="1"/>
      </rPr>
      <t>-</t>
    </r>
    <r>
      <rPr>
        <sz val="12"/>
        <rFont val="標楷體"/>
        <family val="4"/>
        <charset val="136"/>
      </rPr>
      <t>哈哈野營</t>
    </r>
    <phoneticPr fontId="3" type="noConversion"/>
  </si>
  <si>
    <r>
      <rPr>
        <sz val="12"/>
        <rFont val="標楷體"/>
        <family val="4"/>
        <charset val="136"/>
      </rPr>
      <t>劉安基</t>
    </r>
    <phoneticPr fontId="3" type="noConversion"/>
  </si>
  <si>
    <r>
      <rPr>
        <sz val="12"/>
        <rFont val="標楷體"/>
        <family val="4"/>
        <charset val="136"/>
      </rPr>
      <t>文經出版社</t>
    </r>
    <phoneticPr fontId="3" type="noConversion"/>
  </si>
  <si>
    <r>
      <rPr>
        <sz val="12"/>
        <rFont val="標楷體"/>
        <family val="4"/>
        <charset val="136"/>
      </rPr>
      <t>名人語錄</t>
    </r>
  </si>
  <si>
    <r>
      <rPr>
        <sz val="12"/>
        <rFont val="標楷體"/>
        <family val="4"/>
        <charset val="136"/>
      </rPr>
      <t>周靈芝</t>
    </r>
    <phoneticPr fontId="3" type="noConversion"/>
  </si>
  <si>
    <r>
      <rPr>
        <sz val="12"/>
        <rFont val="標楷體"/>
        <family val="4"/>
        <charset val="136"/>
      </rPr>
      <t>余氏出版社</t>
    </r>
    <phoneticPr fontId="3" type="noConversion"/>
  </si>
  <si>
    <r>
      <rPr>
        <sz val="12"/>
        <rFont val="標楷體"/>
        <family val="4"/>
        <charset val="136"/>
      </rPr>
      <t>面對壓力身心健康手冊</t>
    </r>
    <phoneticPr fontId="3" type="noConversion"/>
  </si>
  <si>
    <r>
      <rPr>
        <sz val="12"/>
        <rFont val="標楷體"/>
        <family val="4"/>
        <charset val="136"/>
      </rPr>
      <t>教育部訓育委員會編印</t>
    </r>
    <phoneticPr fontId="3" type="noConversion"/>
  </si>
  <si>
    <r>
      <rPr>
        <sz val="12"/>
        <rFont val="標楷體"/>
        <family val="4"/>
        <charset val="136"/>
      </rPr>
      <t>身心健康調查問卷</t>
    </r>
    <phoneticPr fontId="3" type="noConversion"/>
  </si>
  <si>
    <r>
      <rPr>
        <sz val="12"/>
        <rFont val="標楷體"/>
        <family val="4"/>
        <charset val="136"/>
      </rPr>
      <t>橋與路</t>
    </r>
    <r>
      <rPr>
        <sz val="12"/>
        <rFont val="Times New Roman"/>
        <family val="1"/>
      </rPr>
      <t>-</t>
    </r>
    <r>
      <rPr>
        <sz val="12"/>
        <rFont val="標楷體"/>
        <family val="4"/>
        <charset val="136"/>
      </rPr>
      <t>寫給青少年</t>
    </r>
    <phoneticPr fontId="3" type="noConversion"/>
  </si>
  <si>
    <r>
      <rPr>
        <sz val="12"/>
        <rFont val="標楷體"/>
        <family val="4"/>
        <charset val="136"/>
      </rPr>
      <t>黃國彥等</t>
    </r>
    <phoneticPr fontId="3" type="noConversion"/>
  </si>
  <si>
    <r>
      <rPr>
        <sz val="12"/>
        <rFont val="標楷體"/>
        <family val="4"/>
        <charset val="136"/>
      </rPr>
      <t>夢與夢靨</t>
    </r>
    <phoneticPr fontId="3" type="noConversion"/>
  </si>
  <si>
    <r>
      <rPr>
        <sz val="12"/>
        <rFont val="標楷體"/>
        <family val="4"/>
        <charset val="136"/>
      </rPr>
      <t>哈費德</t>
    </r>
    <phoneticPr fontId="3" type="noConversion"/>
  </si>
  <si>
    <r>
      <rPr>
        <sz val="12"/>
        <rFont val="標楷體"/>
        <family val="4"/>
        <charset val="136"/>
      </rPr>
      <t>杏文醫學文</t>
    </r>
    <phoneticPr fontId="3" type="noConversion"/>
  </si>
  <si>
    <r>
      <rPr>
        <sz val="12"/>
        <rFont val="標楷體"/>
        <family val="4"/>
        <charset val="136"/>
      </rPr>
      <t>思考探奇</t>
    </r>
    <r>
      <rPr>
        <sz val="12"/>
        <rFont val="Times New Roman"/>
        <family val="1"/>
      </rPr>
      <t>-</t>
    </r>
    <r>
      <rPr>
        <sz val="12"/>
        <rFont val="標楷體"/>
        <family val="4"/>
        <charset val="136"/>
      </rPr>
      <t>心智的歷程</t>
    </r>
    <phoneticPr fontId="3" type="noConversion"/>
  </si>
  <si>
    <r>
      <rPr>
        <sz val="12"/>
        <rFont val="標楷體"/>
        <family val="4"/>
        <charset val="136"/>
      </rPr>
      <t>愛德華．波諾著</t>
    </r>
    <r>
      <rPr>
        <sz val="12"/>
        <rFont val="Times New Roman"/>
        <family val="1"/>
      </rPr>
      <t xml:space="preserve"> </t>
    </r>
    <r>
      <rPr>
        <sz val="12"/>
        <rFont val="標楷體"/>
        <family val="4"/>
        <charset val="136"/>
      </rPr>
      <t>唐潔之譯</t>
    </r>
    <phoneticPr fontId="3" type="noConversion"/>
  </si>
  <si>
    <r>
      <rPr>
        <sz val="12"/>
        <rFont val="標楷體"/>
        <family val="4"/>
        <charset val="136"/>
      </rPr>
      <t>金言集</t>
    </r>
    <phoneticPr fontId="3" type="noConversion"/>
  </si>
  <si>
    <r>
      <rPr>
        <sz val="12"/>
        <rFont val="標楷體"/>
        <family val="4"/>
        <charset val="136"/>
      </rPr>
      <t>孫震選譯</t>
    </r>
    <phoneticPr fontId="3" type="noConversion"/>
  </si>
  <si>
    <r>
      <rPr>
        <sz val="12"/>
        <rFont val="標楷體"/>
        <family val="4"/>
        <charset val="136"/>
      </rPr>
      <t>愛的故事</t>
    </r>
    <phoneticPr fontId="3" type="noConversion"/>
  </si>
  <si>
    <r>
      <rPr>
        <sz val="12"/>
        <rFont val="標楷體"/>
        <family val="4"/>
        <charset val="136"/>
      </rPr>
      <t>林央敏等</t>
    </r>
    <phoneticPr fontId="3" type="noConversion"/>
  </si>
  <si>
    <r>
      <rPr>
        <sz val="12"/>
        <rFont val="標楷體"/>
        <family val="4"/>
        <charset val="136"/>
      </rPr>
      <t>靜坐修身</t>
    </r>
    <r>
      <rPr>
        <sz val="12"/>
        <rFont val="Times New Roman"/>
        <family val="1"/>
      </rPr>
      <t>-</t>
    </r>
    <r>
      <rPr>
        <sz val="12"/>
        <rFont val="標楷體"/>
        <family val="4"/>
        <charset val="136"/>
      </rPr>
      <t>治百病</t>
    </r>
    <phoneticPr fontId="3" type="noConversion"/>
  </si>
  <si>
    <r>
      <rPr>
        <sz val="12"/>
        <rFont val="標楷體"/>
        <family val="4"/>
        <charset val="136"/>
      </rPr>
      <t>台中慈德堂慈德出版社</t>
    </r>
    <phoneticPr fontId="3" type="noConversion"/>
  </si>
  <si>
    <r>
      <rPr>
        <sz val="12"/>
        <rFont val="標楷體"/>
        <family val="4"/>
        <charset val="136"/>
      </rPr>
      <t>克服挫折箴言集</t>
    </r>
  </si>
  <si>
    <r>
      <rPr>
        <sz val="12"/>
        <rFont val="標楷體"/>
        <family val="4"/>
        <charset val="136"/>
      </rPr>
      <t>李泉</t>
    </r>
    <phoneticPr fontId="3" type="noConversion"/>
  </si>
  <si>
    <r>
      <rPr>
        <sz val="12"/>
        <rFont val="標楷體"/>
        <family val="4"/>
        <charset val="136"/>
      </rPr>
      <t>給青年五十封信</t>
    </r>
  </si>
  <si>
    <r>
      <rPr>
        <sz val="12"/>
        <rFont val="標楷體"/>
        <family val="4"/>
        <charset val="136"/>
      </rPr>
      <t>徐伯超</t>
    </r>
    <phoneticPr fontId="3" type="noConversion"/>
  </si>
  <si>
    <r>
      <rPr>
        <sz val="12"/>
        <rFont val="標楷體"/>
        <family val="4"/>
        <charset val="136"/>
      </rPr>
      <t>世界圖書公司</t>
    </r>
    <phoneticPr fontId="3" type="noConversion"/>
  </si>
  <si>
    <r>
      <rPr>
        <sz val="12"/>
        <rFont val="標楷體"/>
        <family val="4"/>
        <charset val="136"/>
      </rPr>
      <t>人生試金石</t>
    </r>
  </si>
  <si>
    <r>
      <rPr>
        <sz val="12"/>
        <rFont val="標楷體"/>
        <family val="4"/>
        <charset val="136"/>
      </rPr>
      <t>王鼎鈞</t>
    </r>
    <phoneticPr fontId="3" type="noConversion"/>
  </si>
  <si>
    <r>
      <rPr>
        <sz val="12"/>
        <rFont val="標楷體"/>
        <family val="4"/>
        <charset val="136"/>
      </rPr>
      <t>小題材．大智識</t>
    </r>
    <phoneticPr fontId="3" type="noConversion"/>
  </si>
  <si>
    <r>
      <rPr>
        <sz val="12"/>
        <rFont val="標楷體"/>
        <family val="4"/>
        <charset val="136"/>
      </rPr>
      <t>張錦燦譯</t>
    </r>
    <phoneticPr fontId="3" type="noConversion"/>
  </si>
  <si>
    <r>
      <rPr>
        <sz val="12"/>
        <rFont val="標楷體"/>
        <family val="4"/>
        <charset val="136"/>
      </rPr>
      <t>勵志錄</t>
    </r>
    <phoneticPr fontId="3" type="noConversion"/>
  </si>
  <si>
    <r>
      <rPr>
        <sz val="12"/>
        <rFont val="標楷體"/>
        <family val="4"/>
        <charset val="136"/>
      </rPr>
      <t>中央設計考核委員會</t>
    </r>
    <phoneticPr fontId="3" type="noConversion"/>
  </si>
  <si>
    <r>
      <rPr>
        <sz val="12"/>
        <rFont val="標楷體"/>
        <family val="4"/>
        <charset val="136"/>
      </rPr>
      <t>古今中外處世格言三千句</t>
    </r>
  </si>
  <si>
    <r>
      <rPr>
        <sz val="12"/>
        <rFont val="標楷體"/>
        <family val="4"/>
        <charset val="136"/>
      </rPr>
      <t>程其昌</t>
    </r>
    <phoneticPr fontId="3" type="noConversion"/>
  </si>
  <si>
    <r>
      <rPr>
        <sz val="12"/>
        <rFont val="標楷體"/>
        <family val="4"/>
        <charset val="136"/>
      </rPr>
      <t>認清自殺的真相</t>
    </r>
  </si>
  <si>
    <r>
      <rPr>
        <sz val="12"/>
        <rFont val="標楷體"/>
        <family val="4"/>
        <charset val="136"/>
      </rPr>
      <t>李雲鵬</t>
    </r>
    <phoneticPr fontId="3" type="noConversion"/>
  </si>
  <si>
    <r>
      <rPr>
        <sz val="12"/>
        <rFont val="標楷體"/>
        <family val="4"/>
        <charset val="136"/>
      </rPr>
      <t>天華出版事業股份有限公司</t>
    </r>
    <phoneticPr fontId="3" type="noConversion"/>
  </si>
  <si>
    <r>
      <rPr>
        <sz val="12"/>
        <rFont val="標楷體"/>
        <family val="4"/>
        <charset val="136"/>
      </rPr>
      <t>怎樣生活得更好</t>
    </r>
  </si>
  <si>
    <r>
      <rPr>
        <sz val="12"/>
        <rFont val="標楷體"/>
        <family val="4"/>
        <charset val="136"/>
      </rPr>
      <t>林正一譯</t>
    </r>
    <phoneticPr fontId="3" type="noConversion"/>
  </si>
  <si>
    <r>
      <rPr>
        <sz val="12"/>
        <rFont val="標楷體"/>
        <family val="4"/>
        <charset val="136"/>
      </rPr>
      <t>生之掙扎</t>
    </r>
    <r>
      <rPr>
        <sz val="12"/>
        <rFont val="Times New Roman"/>
        <family val="1"/>
      </rPr>
      <t>-</t>
    </r>
    <r>
      <rPr>
        <sz val="12"/>
        <rFont val="標楷體"/>
        <family val="4"/>
        <charset val="136"/>
      </rPr>
      <t>破壞自己的人</t>
    </r>
    <phoneticPr fontId="3" type="noConversion"/>
  </si>
  <si>
    <r>
      <rPr>
        <sz val="12"/>
        <rFont val="標楷體"/>
        <family val="4"/>
        <charset val="136"/>
      </rPr>
      <t>梅寧哲著</t>
    </r>
    <r>
      <rPr>
        <sz val="12"/>
        <rFont val="Times New Roman"/>
        <family val="1"/>
      </rPr>
      <t xml:space="preserve"> </t>
    </r>
    <r>
      <rPr>
        <sz val="12"/>
        <rFont val="標楷體"/>
        <family val="4"/>
        <charset val="136"/>
      </rPr>
      <t>符傳孝等譯</t>
    </r>
    <phoneticPr fontId="3" type="noConversion"/>
  </si>
  <si>
    <r>
      <rPr>
        <sz val="12"/>
        <rFont val="標楷體"/>
        <family val="4"/>
        <charset val="136"/>
      </rPr>
      <t>寂寞卻不孤單</t>
    </r>
    <phoneticPr fontId="3" type="noConversion"/>
  </si>
  <si>
    <r>
      <rPr>
        <sz val="12"/>
        <rFont val="標楷體"/>
        <family val="4"/>
        <charset val="136"/>
      </rPr>
      <t>尼基古茲著</t>
    </r>
    <r>
      <rPr>
        <sz val="12"/>
        <rFont val="Times New Roman"/>
        <family val="1"/>
      </rPr>
      <t xml:space="preserve"> </t>
    </r>
    <r>
      <rPr>
        <sz val="12"/>
        <rFont val="標楷體"/>
        <family val="4"/>
        <charset val="136"/>
      </rPr>
      <t>陳公亮譯</t>
    </r>
    <phoneticPr fontId="3" type="noConversion"/>
  </si>
  <si>
    <r>
      <rPr>
        <sz val="12"/>
        <rFont val="標楷體"/>
        <family val="4"/>
        <charset val="136"/>
      </rPr>
      <t>大光文字團契出版部</t>
    </r>
    <phoneticPr fontId="3" type="noConversion"/>
  </si>
  <si>
    <r>
      <rPr>
        <sz val="12"/>
        <rFont val="標楷體"/>
        <family val="4"/>
        <charset val="136"/>
      </rPr>
      <t>人性的開拓</t>
    </r>
  </si>
  <si>
    <r>
      <rPr>
        <sz val="12"/>
        <rFont val="標楷體"/>
        <family val="4"/>
        <charset val="136"/>
      </rPr>
      <t>梅爾茲著</t>
    </r>
    <r>
      <rPr>
        <sz val="12"/>
        <rFont val="Times New Roman"/>
        <family val="1"/>
      </rPr>
      <t xml:space="preserve"> </t>
    </r>
    <r>
      <rPr>
        <sz val="12"/>
        <rFont val="標楷體"/>
        <family val="4"/>
        <charset val="136"/>
      </rPr>
      <t>朱森榮等譯</t>
    </r>
    <phoneticPr fontId="3" type="noConversion"/>
  </si>
  <si>
    <r>
      <rPr>
        <sz val="12"/>
        <rFont val="標楷體"/>
        <family val="4"/>
        <charset val="136"/>
      </rPr>
      <t>縱向社會的人際關係</t>
    </r>
  </si>
  <si>
    <r>
      <rPr>
        <sz val="12"/>
        <rFont val="標楷體"/>
        <family val="4"/>
        <charset val="136"/>
      </rPr>
      <t>林顯宗譯</t>
    </r>
    <phoneticPr fontId="3" type="noConversion"/>
  </si>
  <si>
    <r>
      <rPr>
        <sz val="12"/>
        <rFont val="標楷體"/>
        <family val="4"/>
        <charset val="136"/>
      </rPr>
      <t>心靈遊戲</t>
    </r>
  </si>
  <si>
    <r>
      <rPr>
        <sz val="12"/>
        <rFont val="標楷體"/>
        <family val="4"/>
        <charset val="136"/>
      </rPr>
      <t>王溢嘉</t>
    </r>
    <phoneticPr fontId="3" type="noConversion"/>
  </si>
  <si>
    <r>
      <rPr>
        <sz val="12"/>
        <rFont val="標楷體"/>
        <family val="4"/>
        <charset val="136"/>
      </rPr>
      <t>野鵝出版社</t>
    </r>
    <phoneticPr fontId="3" type="noConversion"/>
  </si>
  <si>
    <r>
      <rPr>
        <sz val="12"/>
        <rFont val="標楷體"/>
        <family val="4"/>
        <charset val="136"/>
      </rPr>
      <t>管理的藝術</t>
    </r>
    <phoneticPr fontId="3" type="noConversion"/>
  </si>
  <si>
    <r>
      <rPr>
        <sz val="12"/>
        <rFont val="標楷體"/>
        <family val="4"/>
        <charset val="136"/>
      </rPr>
      <t>鍾振華譯</t>
    </r>
    <phoneticPr fontId="3" type="noConversion"/>
  </si>
  <si>
    <r>
      <rPr>
        <sz val="12"/>
        <rFont val="標楷體"/>
        <family val="4"/>
        <charset val="136"/>
      </rPr>
      <t>如何培養分析能力</t>
    </r>
  </si>
  <si>
    <r>
      <rPr>
        <sz val="12"/>
        <rFont val="標楷體"/>
        <family val="4"/>
        <charset val="136"/>
      </rPr>
      <t>英</t>
    </r>
    <r>
      <rPr>
        <sz val="12"/>
        <rFont val="Times New Roman"/>
        <family val="1"/>
      </rPr>
      <t xml:space="preserve"> </t>
    </r>
    <r>
      <rPr>
        <sz val="12"/>
        <rFont val="標楷體"/>
        <family val="4"/>
        <charset val="136"/>
      </rPr>
      <t>陸</t>
    </r>
    <phoneticPr fontId="3" type="noConversion"/>
  </si>
  <si>
    <r>
      <rPr>
        <sz val="12"/>
        <rFont val="標楷體"/>
        <family val="4"/>
        <charset val="136"/>
      </rPr>
      <t>表情語言的奧秘</t>
    </r>
    <phoneticPr fontId="3" type="noConversion"/>
  </si>
  <si>
    <r>
      <rPr>
        <sz val="12"/>
        <rFont val="標楷體"/>
        <family val="4"/>
        <charset val="136"/>
      </rPr>
      <t>懷脫賽著</t>
    </r>
    <r>
      <rPr>
        <sz val="12"/>
        <rFont val="Times New Roman"/>
        <family val="1"/>
      </rPr>
      <t xml:space="preserve"> </t>
    </r>
    <r>
      <rPr>
        <sz val="12"/>
        <rFont val="標楷體"/>
        <family val="4"/>
        <charset val="136"/>
      </rPr>
      <t>葛又平譯</t>
    </r>
    <phoneticPr fontId="3" type="noConversion"/>
  </si>
  <si>
    <r>
      <rPr>
        <sz val="12"/>
        <rFont val="標楷體"/>
        <family val="4"/>
        <charset val="136"/>
      </rPr>
      <t>強者的領導術</t>
    </r>
  </si>
  <si>
    <r>
      <rPr>
        <sz val="12"/>
        <rFont val="標楷體"/>
        <family val="4"/>
        <charset val="136"/>
      </rPr>
      <t>峻才編譯</t>
    </r>
    <phoneticPr fontId="3" type="noConversion"/>
  </si>
  <si>
    <r>
      <rPr>
        <sz val="12"/>
        <rFont val="標楷體"/>
        <family val="4"/>
        <charset val="136"/>
      </rPr>
      <t>帶給您快樂的人生</t>
    </r>
    <r>
      <rPr>
        <sz val="12"/>
        <rFont val="Times New Roman"/>
        <family val="1"/>
      </rPr>
      <t>-</t>
    </r>
    <r>
      <rPr>
        <sz val="12"/>
        <rFont val="標楷體"/>
        <family val="4"/>
        <charset val="136"/>
      </rPr>
      <t>張老師的青少年輔導工作</t>
    </r>
    <phoneticPr fontId="3" type="noConversion"/>
  </si>
  <si>
    <r>
      <rPr>
        <sz val="12"/>
        <rFont val="標楷體"/>
        <family val="4"/>
        <charset val="136"/>
      </rPr>
      <t>我為什麼沒有這樣想過</t>
    </r>
    <r>
      <rPr>
        <sz val="12"/>
        <rFont val="Times New Roman"/>
        <family val="1"/>
      </rPr>
      <t>-</t>
    </r>
    <r>
      <rPr>
        <sz val="12"/>
        <rFont val="標楷體"/>
        <family val="4"/>
        <charset val="136"/>
      </rPr>
      <t>創意奇想</t>
    </r>
    <phoneticPr fontId="3" type="noConversion"/>
  </si>
  <si>
    <r>
      <rPr>
        <sz val="12"/>
        <rFont val="標楷體"/>
        <family val="4"/>
        <charset val="136"/>
      </rPr>
      <t>都育普譯</t>
    </r>
    <phoneticPr fontId="3" type="noConversion"/>
  </si>
  <si>
    <r>
      <rPr>
        <sz val="12"/>
        <rFont val="標楷體"/>
        <family val="4"/>
        <charset val="136"/>
      </rPr>
      <t>認識自己</t>
    </r>
    <phoneticPr fontId="3" type="noConversion"/>
  </si>
  <si>
    <r>
      <rPr>
        <sz val="12"/>
        <rFont val="標楷體"/>
        <family val="4"/>
        <charset val="136"/>
      </rPr>
      <t>一個人的塑造</t>
    </r>
    <r>
      <rPr>
        <sz val="12"/>
        <rFont val="Times New Roman"/>
        <family val="1"/>
      </rPr>
      <t xml:space="preserve"> </t>
    </r>
    <r>
      <rPr>
        <sz val="12"/>
        <rFont val="標楷體"/>
        <family val="4"/>
        <charset val="136"/>
      </rPr>
      <t>天命環境與努力</t>
    </r>
    <phoneticPr fontId="3" type="noConversion"/>
  </si>
  <si>
    <r>
      <rPr>
        <sz val="12"/>
        <rFont val="標楷體"/>
        <family val="4"/>
        <charset val="136"/>
      </rPr>
      <t>張明哲敘述</t>
    </r>
    <r>
      <rPr>
        <sz val="12"/>
        <rFont val="Times New Roman"/>
        <family val="1"/>
      </rPr>
      <t xml:space="preserve"> </t>
    </r>
    <r>
      <rPr>
        <sz val="12"/>
        <rFont val="標楷體"/>
        <family val="4"/>
        <charset val="136"/>
      </rPr>
      <t>陳佩璇執筆</t>
    </r>
    <phoneticPr fontId="3" type="noConversion"/>
  </si>
  <si>
    <r>
      <rPr>
        <sz val="12"/>
        <rFont val="標楷體"/>
        <family val="4"/>
        <charset val="136"/>
      </rPr>
      <t>有才幹的人</t>
    </r>
    <r>
      <rPr>
        <sz val="12"/>
        <rFont val="Times New Roman"/>
        <family val="1"/>
      </rPr>
      <t xml:space="preserve"> </t>
    </r>
    <r>
      <rPr>
        <sz val="12"/>
        <rFont val="標楷體"/>
        <family val="4"/>
        <charset val="136"/>
      </rPr>
      <t>微小的自己扔掉法</t>
    </r>
    <phoneticPr fontId="3" type="noConversion"/>
  </si>
  <si>
    <r>
      <rPr>
        <sz val="12"/>
        <rFont val="標楷體"/>
        <family val="4"/>
        <charset val="136"/>
      </rPr>
      <t>櫻木健古著</t>
    </r>
    <r>
      <rPr>
        <sz val="12"/>
        <rFont val="Times New Roman"/>
        <family val="1"/>
      </rPr>
      <t xml:space="preserve"> </t>
    </r>
    <r>
      <rPr>
        <sz val="12"/>
        <rFont val="標楷體"/>
        <family val="4"/>
        <charset val="136"/>
      </rPr>
      <t>陳明貴譯</t>
    </r>
    <phoneticPr fontId="3" type="noConversion"/>
  </si>
  <si>
    <r>
      <rPr>
        <sz val="12"/>
        <rFont val="標楷體"/>
        <family val="4"/>
        <charset val="136"/>
      </rPr>
      <t>性格能不能改變</t>
    </r>
    <phoneticPr fontId="3" type="noConversion"/>
  </si>
  <si>
    <r>
      <rPr>
        <sz val="12"/>
        <rFont val="標楷體"/>
        <family val="4"/>
        <charset val="136"/>
      </rPr>
      <t>盧智然譯</t>
    </r>
    <phoneticPr fontId="3" type="noConversion"/>
  </si>
  <si>
    <r>
      <rPr>
        <sz val="12"/>
        <rFont val="標楷體"/>
        <family val="4"/>
        <charset val="136"/>
      </rPr>
      <t>心理衛生工作從學校做起</t>
    </r>
    <phoneticPr fontId="3" type="noConversion"/>
  </si>
  <si>
    <r>
      <rPr>
        <sz val="12"/>
        <rFont val="標楷體"/>
        <family val="4"/>
        <charset val="136"/>
      </rPr>
      <t>徐澄清著</t>
    </r>
    <phoneticPr fontId="3" type="noConversion"/>
  </si>
  <si>
    <r>
      <rPr>
        <sz val="12"/>
        <rFont val="標楷體"/>
        <family val="4"/>
        <charset val="136"/>
      </rPr>
      <t>人性心理陷阱</t>
    </r>
    <phoneticPr fontId="3" type="noConversion"/>
  </si>
  <si>
    <r>
      <rPr>
        <sz val="12"/>
        <rFont val="標楷體"/>
        <family val="4"/>
        <charset val="136"/>
      </rPr>
      <t>多湖輝著</t>
    </r>
    <r>
      <rPr>
        <sz val="12"/>
        <rFont val="Times New Roman"/>
        <family val="1"/>
      </rPr>
      <t xml:space="preserve"> </t>
    </r>
    <r>
      <rPr>
        <sz val="12"/>
        <rFont val="標楷體"/>
        <family val="4"/>
        <charset val="136"/>
      </rPr>
      <t>陸明譯</t>
    </r>
    <phoneticPr fontId="3" type="noConversion"/>
  </si>
  <si>
    <r>
      <rPr>
        <sz val="12"/>
        <rFont val="標楷體"/>
        <family val="4"/>
        <charset val="136"/>
      </rPr>
      <t>心理探索</t>
    </r>
    <r>
      <rPr>
        <sz val="12"/>
        <rFont val="Times New Roman"/>
        <family val="1"/>
      </rPr>
      <t>-</t>
    </r>
    <r>
      <rPr>
        <sz val="12"/>
        <rFont val="標楷體"/>
        <family val="4"/>
        <charset val="136"/>
      </rPr>
      <t>揭開人類心理的秘密</t>
    </r>
    <phoneticPr fontId="3" type="noConversion"/>
  </si>
  <si>
    <r>
      <rPr>
        <sz val="12"/>
        <rFont val="標楷體"/>
        <family val="4"/>
        <charset val="136"/>
      </rPr>
      <t>南博著</t>
    </r>
    <r>
      <rPr>
        <sz val="12"/>
        <rFont val="Times New Roman"/>
        <family val="1"/>
      </rPr>
      <t/>
    </r>
    <phoneticPr fontId="3" type="noConversion"/>
  </si>
  <si>
    <r>
      <rPr>
        <sz val="12"/>
        <rFont val="標楷體"/>
        <family val="4"/>
        <charset val="136"/>
      </rPr>
      <t>武陵出版社</t>
    </r>
    <phoneticPr fontId="3" type="noConversion"/>
  </si>
  <si>
    <r>
      <rPr>
        <sz val="12"/>
        <rFont val="標楷體"/>
        <family val="4"/>
        <charset val="136"/>
      </rPr>
      <t>戒煙心理學</t>
    </r>
    <phoneticPr fontId="3" type="noConversion"/>
  </si>
  <si>
    <r>
      <rPr>
        <sz val="12"/>
        <rFont val="標楷體"/>
        <family val="4"/>
        <charset val="136"/>
      </rPr>
      <t>盧春齡</t>
    </r>
    <phoneticPr fontId="3" type="noConversion"/>
  </si>
  <si>
    <r>
      <rPr>
        <sz val="12"/>
        <rFont val="標楷體"/>
        <family val="4"/>
        <charset val="136"/>
      </rPr>
      <t>為什麼我剛才不這麼說</t>
    </r>
  </si>
  <si>
    <r>
      <rPr>
        <sz val="12"/>
        <rFont val="標楷體"/>
        <family val="4"/>
        <charset val="136"/>
      </rPr>
      <t>唐納凱洛著</t>
    </r>
    <r>
      <rPr>
        <sz val="12"/>
        <rFont val="Times New Roman"/>
        <family val="1"/>
      </rPr>
      <t xml:space="preserve"> </t>
    </r>
    <r>
      <rPr>
        <sz val="12"/>
        <rFont val="標楷體"/>
        <family val="4"/>
        <charset val="136"/>
      </rPr>
      <t>侯笑薇譯</t>
    </r>
    <phoneticPr fontId="3" type="noConversion"/>
  </si>
  <si>
    <r>
      <rPr>
        <sz val="12"/>
        <rFont val="標楷體"/>
        <family val="4"/>
        <charset val="136"/>
      </rPr>
      <t>道聲出版社</t>
    </r>
    <phoneticPr fontId="3" type="noConversion"/>
  </si>
  <si>
    <r>
      <rPr>
        <sz val="12"/>
        <rFont val="標楷體"/>
        <family val="4"/>
        <charset val="136"/>
      </rPr>
      <t>成功的口才學</t>
    </r>
    <r>
      <rPr>
        <sz val="12"/>
        <rFont val="Times New Roman"/>
        <family val="1"/>
      </rPr>
      <t>-</t>
    </r>
    <r>
      <rPr>
        <sz val="12"/>
        <rFont val="標楷體"/>
        <family val="4"/>
        <charset val="136"/>
      </rPr>
      <t>適切地講究說話技巧</t>
    </r>
    <r>
      <rPr>
        <sz val="12"/>
        <rFont val="Times New Roman"/>
        <family val="1"/>
      </rPr>
      <t xml:space="preserve"> </t>
    </r>
    <r>
      <rPr>
        <sz val="12"/>
        <rFont val="標楷體"/>
        <family val="4"/>
        <charset val="136"/>
      </rPr>
      <t>將使你獲致幸福成功</t>
    </r>
    <phoneticPr fontId="3" type="noConversion"/>
  </si>
  <si>
    <r>
      <rPr>
        <sz val="12"/>
        <rFont val="標楷體"/>
        <family val="4"/>
        <charset val="136"/>
      </rPr>
      <t>沈英士</t>
    </r>
    <phoneticPr fontId="3" type="noConversion"/>
  </si>
  <si>
    <r>
      <rPr>
        <sz val="12"/>
        <rFont val="標楷體"/>
        <family val="4"/>
        <charset val="136"/>
      </rPr>
      <t>如何表現自己</t>
    </r>
    <phoneticPr fontId="3" type="noConversion"/>
  </si>
  <si>
    <r>
      <rPr>
        <sz val="12"/>
        <rFont val="標楷體"/>
        <family val="4"/>
        <charset val="136"/>
      </rPr>
      <t>陳冠源譯</t>
    </r>
    <phoneticPr fontId="3" type="noConversion"/>
  </si>
  <si>
    <r>
      <rPr>
        <sz val="12"/>
        <rFont val="標楷體"/>
        <family val="4"/>
        <charset val="136"/>
      </rPr>
      <t>罪、性、自我克制</t>
    </r>
  </si>
  <si>
    <r>
      <rPr>
        <sz val="12"/>
        <rFont val="標楷體"/>
        <family val="4"/>
        <charset val="136"/>
      </rPr>
      <t>皮爾著</t>
    </r>
    <r>
      <rPr>
        <sz val="12"/>
        <rFont val="Times New Roman"/>
        <family val="1"/>
      </rPr>
      <t xml:space="preserve"> </t>
    </r>
    <r>
      <rPr>
        <sz val="12"/>
        <rFont val="標楷體"/>
        <family val="4"/>
        <charset val="136"/>
      </rPr>
      <t>張玉蓮譯</t>
    </r>
    <phoneticPr fontId="3" type="noConversion"/>
  </si>
  <si>
    <r>
      <rPr>
        <sz val="12"/>
        <rFont val="標楷體"/>
        <family val="4"/>
        <charset val="136"/>
      </rPr>
      <t>心像</t>
    </r>
    <phoneticPr fontId="3" type="noConversion"/>
  </si>
  <si>
    <r>
      <rPr>
        <sz val="12"/>
        <rFont val="標楷體"/>
        <family val="4"/>
        <charset val="136"/>
      </rPr>
      <t>皮爾著</t>
    </r>
    <r>
      <rPr>
        <sz val="12"/>
        <rFont val="Times New Roman"/>
        <family val="1"/>
      </rPr>
      <t xml:space="preserve"> </t>
    </r>
    <r>
      <rPr>
        <sz val="12"/>
        <rFont val="標楷體"/>
        <family val="4"/>
        <charset val="136"/>
      </rPr>
      <t>顏德發譯</t>
    </r>
    <phoneticPr fontId="3" type="noConversion"/>
  </si>
  <si>
    <r>
      <rPr>
        <sz val="12"/>
        <rFont val="標楷體"/>
        <family val="4"/>
        <charset val="136"/>
      </rPr>
      <t>愛心．信心</t>
    </r>
    <phoneticPr fontId="3" type="noConversion"/>
  </si>
  <si>
    <r>
      <rPr>
        <sz val="12"/>
        <rFont val="標楷體"/>
        <family val="4"/>
        <charset val="136"/>
      </rPr>
      <t>三浦綾子</t>
    </r>
    <phoneticPr fontId="3" type="noConversion"/>
  </si>
  <si>
    <r>
      <rPr>
        <sz val="12"/>
        <rFont val="標楷體"/>
        <family val="4"/>
        <charset val="136"/>
      </rPr>
      <t>情緒操縱法</t>
    </r>
    <phoneticPr fontId="3" type="noConversion"/>
  </si>
  <si>
    <r>
      <rPr>
        <sz val="12"/>
        <rFont val="標楷體"/>
        <family val="4"/>
        <charset val="136"/>
      </rPr>
      <t>爵斯羅著</t>
    </r>
    <r>
      <rPr>
        <sz val="12"/>
        <rFont val="Times New Roman"/>
        <family val="1"/>
      </rPr>
      <t xml:space="preserve"> </t>
    </r>
    <r>
      <rPr>
        <sz val="12"/>
        <rFont val="標楷體"/>
        <family val="4"/>
        <charset val="136"/>
      </rPr>
      <t>宗之譯</t>
    </r>
    <phoneticPr fontId="3" type="noConversion"/>
  </si>
  <si>
    <r>
      <rPr>
        <sz val="12"/>
        <rFont val="標楷體"/>
        <family val="4"/>
        <charset val="136"/>
      </rPr>
      <t>心理壓力</t>
    </r>
    <r>
      <rPr>
        <sz val="12"/>
        <rFont val="Times New Roman"/>
        <family val="1"/>
      </rPr>
      <t>-</t>
    </r>
    <r>
      <rPr>
        <sz val="12"/>
        <rFont val="標楷體"/>
        <family val="4"/>
        <charset val="136"/>
      </rPr>
      <t>成長的動力</t>
    </r>
    <phoneticPr fontId="3" type="noConversion"/>
  </si>
  <si>
    <r>
      <rPr>
        <sz val="12"/>
        <rFont val="標楷體"/>
        <family val="4"/>
        <charset val="136"/>
      </rPr>
      <t>高聯基</t>
    </r>
    <phoneticPr fontId="3" type="noConversion"/>
  </si>
  <si>
    <r>
      <rPr>
        <sz val="12"/>
        <rFont val="標楷體"/>
        <family val="4"/>
        <charset val="136"/>
      </rPr>
      <t>蒲公英書局</t>
    </r>
    <phoneticPr fontId="3" type="noConversion"/>
  </si>
  <si>
    <r>
      <rPr>
        <sz val="12"/>
        <rFont val="標楷體"/>
        <family val="4"/>
        <charset val="136"/>
      </rPr>
      <t>愛、生活與學習</t>
    </r>
    <phoneticPr fontId="3" type="noConversion"/>
  </si>
  <si>
    <r>
      <rPr>
        <sz val="12"/>
        <rFont val="標楷體"/>
        <family val="4"/>
        <charset val="136"/>
      </rPr>
      <t>利奧．巴士卡力著</t>
    </r>
    <r>
      <rPr>
        <sz val="12"/>
        <rFont val="Times New Roman"/>
        <family val="1"/>
      </rPr>
      <t xml:space="preserve"> </t>
    </r>
    <r>
      <rPr>
        <sz val="12"/>
        <rFont val="標楷體"/>
        <family val="4"/>
        <charset val="136"/>
      </rPr>
      <t>簡宛譯</t>
    </r>
    <phoneticPr fontId="3" type="noConversion"/>
  </si>
  <si>
    <r>
      <rPr>
        <sz val="12"/>
        <rFont val="標楷體"/>
        <family val="4"/>
        <charset val="136"/>
      </rPr>
      <t>洪建全教育文化基金會</t>
    </r>
    <phoneticPr fontId="3" type="noConversion"/>
  </si>
  <si>
    <r>
      <rPr>
        <sz val="12"/>
        <rFont val="標楷體"/>
        <family val="4"/>
        <charset val="136"/>
      </rPr>
      <t>果決的女性</t>
    </r>
    <phoneticPr fontId="3" type="noConversion"/>
  </si>
  <si>
    <r>
      <rPr>
        <sz val="12"/>
        <rFont val="標楷體"/>
        <family val="4"/>
        <charset val="136"/>
      </rPr>
      <t>心平氣和之道</t>
    </r>
    <r>
      <rPr>
        <sz val="12"/>
        <rFont val="Times New Roman"/>
        <family val="1"/>
      </rPr>
      <t>-</t>
    </r>
    <r>
      <rPr>
        <sz val="12"/>
        <rFont val="標楷體"/>
        <family val="4"/>
        <charset val="136"/>
      </rPr>
      <t>如何避免生氣</t>
    </r>
    <phoneticPr fontId="3" type="noConversion"/>
  </si>
  <si>
    <r>
      <rPr>
        <sz val="12"/>
        <rFont val="標楷體"/>
        <family val="4"/>
        <charset val="136"/>
      </rPr>
      <t>黎亮吟、劉兆明譯</t>
    </r>
    <phoneticPr fontId="3" type="noConversion"/>
  </si>
  <si>
    <r>
      <rPr>
        <sz val="12"/>
        <rFont val="標楷體"/>
        <family val="4"/>
        <charset val="136"/>
      </rPr>
      <t>成功的挑戰</t>
    </r>
    <phoneticPr fontId="3" type="noConversion"/>
  </si>
  <si>
    <r>
      <rPr>
        <sz val="12"/>
        <rFont val="標楷體"/>
        <family val="4"/>
        <charset val="136"/>
      </rPr>
      <t>莫洛著</t>
    </r>
    <r>
      <rPr>
        <sz val="12"/>
        <rFont val="Times New Roman"/>
        <family val="1"/>
      </rPr>
      <t xml:space="preserve"> </t>
    </r>
    <r>
      <rPr>
        <sz val="12"/>
        <rFont val="標楷體"/>
        <family val="4"/>
        <charset val="136"/>
      </rPr>
      <t>陳衛平譯</t>
    </r>
    <phoneticPr fontId="3" type="noConversion"/>
  </si>
  <si>
    <r>
      <rPr>
        <sz val="12"/>
        <rFont val="標楷體"/>
        <family val="4"/>
        <charset val="136"/>
      </rPr>
      <t>改變自己創造新我</t>
    </r>
    <phoneticPr fontId="3" type="noConversion"/>
  </si>
  <si>
    <r>
      <rPr>
        <sz val="12"/>
        <rFont val="標楷體"/>
        <family val="4"/>
        <charset val="136"/>
      </rPr>
      <t>思浩</t>
    </r>
    <phoneticPr fontId="3" type="noConversion"/>
  </si>
  <si>
    <r>
      <rPr>
        <sz val="12"/>
        <rFont val="標楷體"/>
        <family val="4"/>
        <charset val="136"/>
      </rPr>
      <t>人生道上</t>
    </r>
    <phoneticPr fontId="3" type="noConversion"/>
  </si>
  <si>
    <r>
      <rPr>
        <sz val="12"/>
        <rFont val="標楷體"/>
        <family val="4"/>
        <charset val="136"/>
      </rPr>
      <t>潘馨．斯屈朗著</t>
    </r>
    <r>
      <rPr>
        <sz val="12"/>
        <rFont val="Times New Roman"/>
        <family val="1"/>
      </rPr>
      <t xml:space="preserve"> </t>
    </r>
    <r>
      <rPr>
        <sz val="12"/>
        <rFont val="標楷體"/>
        <family val="4"/>
        <charset val="136"/>
      </rPr>
      <t>周增祥譯</t>
    </r>
    <phoneticPr fontId="3" type="noConversion"/>
  </si>
  <si>
    <r>
      <rPr>
        <sz val="12"/>
        <rFont val="標楷體"/>
        <family val="4"/>
        <charset val="136"/>
      </rPr>
      <t>實用口才學</t>
    </r>
    <phoneticPr fontId="3" type="noConversion"/>
  </si>
  <si>
    <r>
      <rPr>
        <sz val="12"/>
        <rFont val="標楷體"/>
        <family val="4"/>
        <charset val="136"/>
      </rPr>
      <t>陸以仁</t>
    </r>
    <phoneticPr fontId="3" type="noConversion"/>
  </si>
  <si>
    <r>
      <rPr>
        <sz val="12"/>
        <rFont val="標楷體"/>
        <family val="4"/>
        <charset val="136"/>
      </rPr>
      <t>無</t>
    </r>
    <r>
      <rPr>
        <sz val="12"/>
        <rFont val="Times New Roman"/>
        <family val="1"/>
      </rPr>
      <t>-</t>
    </r>
    <r>
      <rPr>
        <sz val="12"/>
        <rFont val="標楷體"/>
        <family val="4"/>
        <charset val="136"/>
      </rPr>
      <t>堅強人生之秘訣</t>
    </r>
    <phoneticPr fontId="3" type="noConversion"/>
  </si>
  <si>
    <r>
      <rPr>
        <sz val="12"/>
        <rFont val="標楷體"/>
        <family val="4"/>
        <charset val="136"/>
      </rPr>
      <t>陳日禎譯</t>
    </r>
    <phoneticPr fontId="3" type="noConversion"/>
  </si>
  <si>
    <r>
      <rPr>
        <sz val="12"/>
        <rFont val="標楷體"/>
        <family val="4"/>
        <charset val="136"/>
      </rPr>
      <t>談修養</t>
    </r>
    <phoneticPr fontId="3" type="noConversion"/>
  </si>
  <si>
    <r>
      <rPr>
        <sz val="12"/>
        <rFont val="標楷體"/>
        <family val="4"/>
        <charset val="136"/>
      </rPr>
      <t>朱孟實</t>
    </r>
    <phoneticPr fontId="3" type="noConversion"/>
  </si>
  <si>
    <r>
      <rPr>
        <sz val="12"/>
        <rFont val="標楷體"/>
        <family val="4"/>
        <charset val="136"/>
      </rPr>
      <t>語文出版社</t>
    </r>
    <phoneticPr fontId="3" type="noConversion"/>
  </si>
  <si>
    <r>
      <rPr>
        <sz val="12"/>
        <rFont val="標楷體"/>
        <family val="4"/>
        <charset val="136"/>
      </rPr>
      <t>問題說明白</t>
    </r>
    <phoneticPr fontId="3" type="noConversion"/>
  </si>
  <si>
    <r>
      <rPr>
        <sz val="12"/>
        <rFont val="標楷體"/>
        <family val="4"/>
        <charset val="136"/>
      </rPr>
      <t>青年戰士報</t>
    </r>
    <phoneticPr fontId="3" type="noConversion"/>
  </si>
  <si>
    <r>
      <rPr>
        <sz val="12"/>
        <rFont val="標楷體"/>
        <family val="4"/>
        <charset val="136"/>
      </rPr>
      <t>飄泊的心靈</t>
    </r>
    <r>
      <rPr>
        <sz val="12"/>
        <rFont val="Times New Roman"/>
        <family val="1"/>
      </rPr>
      <t>-</t>
    </r>
    <r>
      <rPr>
        <sz val="12"/>
        <rFont val="標楷體"/>
        <family val="4"/>
        <charset val="136"/>
      </rPr>
      <t>現代化過程中的意識變遷</t>
    </r>
    <phoneticPr fontId="3" type="noConversion"/>
  </si>
  <si>
    <r>
      <rPr>
        <sz val="12"/>
        <rFont val="標楷體"/>
        <family val="4"/>
        <charset val="136"/>
      </rPr>
      <t>曾維宗譯</t>
    </r>
    <phoneticPr fontId="3" type="noConversion"/>
  </si>
  <si>
    <r>
      <rPr>
        <sz val="12"/>
        <rFont val="標楷體"/>
        <family val="4"/>
        <charset val="136"/>
      </rPr>
      <t>現代社交禮節</t>
    </r>
    <phoneticPr fontId="3" type="noConversion"/>
  </si>
  <si>
    <r>
      <rPr>
        <sz val="12"/>
        <rFont val="標楷體"/>
        <family val="4"/>
        <charset val="136"/>
      </rPr>
      <t>陳森煌</t>
    </r>
    <phoneticPr fontId="3" type="noConversion"/>
  </si>
  <si>
    <r>
      <rPr>
        <sz val="12"/>
        <rFont val="標楷體"/>
        <family val="4"/>
        <charset val="136"/>
      </rPr>
      <t>錄音技術</t>
    </r>
    <phoneticPr fontId="3" type="noConversion"/>
  </si>
  <si>
    <r>
      <rPr>
        <sz val="12"/>
        <rFont val="標楷體"/>
        <family val="4"/>
        <charset val="136"/>
      </rPr>
      <t>陳寄影</t>
    </r>
    <phoneticPr fontId="3" type="noConversion"/>
  </si>
  <si>
    <r>
      <rPr>
        <sz val="12"/>
        <rFont val="標楷體"/>
        <family val="4"/>
        <charset val="136"/>
      </rPr>
      <t>綜合出版社</t>
    </r>
    <phoneticPr fontId="3" type="noConversion"/>
  </si>
  <si>
    <r>
      <rPr>
        <sz val="12"/>
        <rFont val="標楷體"/>
        <family val="4"/>
        <charset val="136"/>
      </rPr>
      <t>未來的衝擊</t>
    </r>
    <phoneticPr fontId="3" type="noConversion"/>
  </si>
  <si>
    <r>
      <rPr>
        <sz val="12"/>
        <rFont val="標楷體"/>
        <family val="4"/>
        <charset val="136"/>
      </rPr>
      <t>杜佛勒著</t>
    </r>
    <r>
      <rPr>
        <sz val="12"/>
        <rFont val="Times New Roman"/>
        <family val="1"/>
      </rPr>
      <t xml:space="preserve"> </t>
    </r>
    <r>
      <rPr>
        <sz val="12"/>
        <rFont val="標楷體"/>
        <family val="4"/>
        <charset val="136"/>
      </rPr>
      <t>蔡伸章譯</t>
    </r>
    <phoneticPr fontId="3" type="noConversion"/>
  </si>
  <si>
    <r>
      <rPr>
        <sz val="12"/>
        <rFont val="標楷體"/>
        <family val="4"/>
        <charset val="136"/>
      </rPr>
      <t>如何開拓人生</t>
    </r>
    <phoneticPr fontId="3" type="noConversion"/>
  </si>
  <si>
    <r>
      <rPr>
        <sz val="12"/>
        <rFont val="標楷體"/>
        <family val="4"/>
        <charset val="136"/>
      </rPr>
      <t>卡耐基著</t>
    </r>
    <r>
      <rPr>
        <sz val="12"/>
        <rFont val="Times New Roman"/>
        <family val="1"/>
      </rPr>
      <t xml:space="preserve"> </t>
    </r>
    <r>
      <rPr>
        <sz val="12"/>
        <rFont val="標楷體"/>
        <family val="4"/>
        <charset val="136"/>
      </rPr>
      <t>王克航譯</t>
    </r>
    <phoneticPr fontId="3" type="noConversion"/>
  </si>
  <si>
    <r>
      <rPr>
        <sz val="12"/>
        <rFont val="標楷體"/>
        <family val="4"/>
        <charset val="136"/>
      </rPr>
      <t>講理</t>
    </r>
    <phoneticPr fontId="3" type="noConversion"/>
  </si>
  <si>
    <r>
      <rPr>
        <sz val="12"/>
        <rFont val="標楷體"/>
        <family val="4"/>
        <charset val="136"/>
      </rPr>
      <t>如何激發潛能</t>
    </r>
    <phoneticPr fontId="3" type="noConversion"/>
  </si>
  <si>
    <r>
      <rPr>
        <sz val="12"/>
        <rFont val="標楷體"/>
        <family val="4"/>
        <charset val="136"/>
      </rPr>
      <t>奧圖著</t>
    </r>
    <r>
      <rPr>
        <sz val="12"/>
        <rFont val="Times New Roman"/>
        <family val="1"/>
      </rPr>
      <t xml:space="preserve"> </t>
    </r>
    <r>
      <rPr>
        <sz val="12"/>
        <rFont val="標楷體"/>
        <family val="4"/>
        <charset val="136"/>
      </rPr>
      <t>劉君業譯</t>
    </r>
    <phoneticPr fontId="3" type="noConversion"/>
  </si>
  <si>
    <r>
      <rPr>
        <sz val="12"/>
        <rFont val="標楷體"/>
        <family val="4"/>
        <charset val="136"/>
      </rPr>
      <t>長橋出版社</t>
    </r>
    <phoneticPr fontId="3" type="noConversion"/>
  </si>
  <si>
    <r>
      <rPr>
        <sz val="12"/>
        <rFont val="標楷體"/>
        <family val="4"/>
        <charset val="136"/>
      </rPr>
      <t>大頭腦</t>
    </r>
    <r>
      <rPr>
        <sz val="12"/>
        <rFont val="Times New Roman"/>
        <family val="1"/>
      </rPr>
      <t>-</t>
    </r>
    <r>
      <rPr>
        <sz val="12"/>
        <rFont val="標楷體"/>
        <family val="4"/>
        <charset val="136"/>
      </rPr>
      <t>頭腦是無限大，端看你裝載如何</t>
    </r>
    <r>
      <rPr>
        <sz val="12"/>
        <rFont val="Times New Roman"/>
        <family val="1"/>
      </rPr>
      <t>!</t>
    </r>
    <phoneticPr fontId="3" type="noConversion"/>
  </si>
  <si>
    <r>
      <rPr>
        <sz val="12"/>
        <rFont val="標楷體"/>
        <family val="4"/>
        <charset val="136"/>
      </rPr>
      <t>岡田康彥著</t>
    </r>
    <r>
      <rPr>
        <sz val="12"/>
        <rFont val="Times New Roman"/>
        <family val="1"/>
      </rPr>
      <t xml:space="preserve"> </t>
    </r>
    <r>
      <rPr>
        <sz val="12"/>
        <rFont val="標楷體"/>
        <family val="4"/>
        <charset val="136"/>
      </rPr>
      <t>何季仲譯</t>
    </r>
    <phoneticPr fontId="3" type="noConversion"/>
  </si>
  <si>
    <r>
      <rPr>
        <sz val="12"/>
        <rFont val="標楷體"/>
        <family val="4"/>
        <charset val="136"/>
      </rPr>
      <t>青年修養知識</t>
    </r>
    <phoneticPr fontId="3" type="noConversion"/>
  </si>
  <si>
    <r>
      <rPr>
        <sz val="12"/>
        <rFont val="標楷體"/>
        <family val="4"/>
        <charset val="136"/>
      </rPr>
      <t>李修之</t>
    </r>
    <phoneticPr fontId="3" type="noConversion"/>
  </si>
  <si>
    <r>
      <rPr>
        <sz val="12"/>
        <rFont val="標楷體"/>
        <family val="4"/>
        <charset val="136"/>
      </rPr>
      <t>孤獨心理學</t>
    </r>
    <phoneticPr fontId="3" type="noConversion"/>
  </si>
  <si>
    <r>
      <rPr>
        <sz val="12"/>
        <rFont val="標楷體"/>
        <family val="4"/>
        <charset val="136"/>
      </rPr>
      <t>李耀輝</t>
    </r>
    <phoneticPr fontId="3" type="noConversion"/>
  </si>
  <si>
    <r>
      <rPr>
        <sz val="12"/>
        <rFont val="標楷體"/>
        <family val="4"/>
        <charset val="136"/>
      </rPr>
      <t>生活中的心理學</t>
    </r>
    <phoneticPr fontId="3" type="noConversion"/>
  </si>
  <si>
    <r>
      <rPr>
        <sz val="12"/>
        <rFont val="標楷體"/>
        <family val="4"/>
        <charset val="136"/>
      </rPr>
      <t>乾孝著</t>
    </r>
    <r>
      <rPr>
        <sz val="12"/>
        <rFont val="Times New Roman"/>
        <family val="1"/>
      </rPr>
      <t xml:space="preserve"> </t>
    </r>
    <r>
      <rPr>
        <sz val="12"/>
        <rFont val="標楷體"/>
        <family val="4"/>
        <charset val="136"/>
      </rPr>
      <t>藍三印、劉焜輝譯</t>
    </r>
    <phoneticPr fontId="3" type="noConversion"/>
  </si>
  <si>
    <r>
      <rPr>
        <sz val="12"/>
        <rFont val="標楷體"/>
        <family val="4"/>
        <charset val="136"/>
      </rPr>
      <t>建置校園危機關懷系統輔導手冊</t>
    </r>
    <r>
      <rPr>
        <sz val="12"/>
        <rFont val="Times New Roman"/>
        <family val="1"/>
      </rPr>
      <t>~</t>
    </r>
    <r>
      <rPr>
        <sz val="12"/>
        <rFont val="標楷體"/>
        <family val="4"/>
        <charset val="136"/>
      </rPr>
      <t>以</t>
    </r>
    <r>
      <rPr>
        <sz val="12"/>
        <rFont val="Times New Roman"/>
        <family val="1"/>
      </rPr>
      <t>SARS</t>
    </r>
    <r>
      <rPr>
        <sz val="12"/>
        <rFont val="標楷體"/>
        <family val="4"/>
        <charset val="136"/>
      </rPr>
      <t>防疫為例</t>
    </r>
    <phoneticPr fontId="3" type="noConversion"/>
  </si>
  <si>
    <r>
      <rPr>
        <sz val="12"/>
        <rFont val="標楷體"/>
        <family val="4"/>
        <charset val="136"/>
      </rPr>
      <t>現代生活危機的超越</t>
    </r>
    <phoneticPr fontId="3" type="noConversion"/>
  </si>
  <si>
    <r>
      <rPr>
        <sz val="12"/>
        <rFont val="標楷體"/>
        <family val="4"/>
        <charset val="136"/>
      </rPr>
      <t>喬治．歐尼爾等著</t>
    </r>
    <r>
      <rPr>
        <sz val="12"/>
        <rFont val="Times New Roman"/>
        <family val="1"/>
      </rPr>
      <t xml:space="preserve"> </t>
    </r>
    <r>
      <rPr>
        <sz val="12"/>
        <rFont val="標楷體"/>
        <family val="4"/>
        <charset val="136"/>
      </rPr>
      <t>文堅譯</t>
    </r>
    <phoneticPr fontId="3" type="noConversion"/>
  </si>
  <si>
    <r>
      <rPr>
        <sz val="12"/>
        <rFont val="標楷體"/>
        <family val="4"/>
        <charset val="136"/>
      </rPr>
      <t>心智圖應用大蒐集</t>
    </r>
    <phoneticPr fontId="3" type="noConversion"/>
  </si>
  <si>
    <r>
      <rPr>
        <sz val="12"/>
        <rFont val="標楷體"/>
        <family val="4"/>
        <charset val="136"/>
      </rPr>
      <t>孫易新</t>
    </r>
    <phoneticPr fontId="3" type="noConversion"/>
  </si>
  <si>
    <r>
      <rPr>
        <sz val="12"/>
        <rFont val="標楷體"/>
        <family val="4"/>
        <charset val="136"/>
      </rPr>
      <t>浩域企管</t>
    </r>
    <phoneticPr fontId="3" type="noConversion"/>
  </si>
  <si>
    <r>
      <rPr>
        <sz val="12"/>
        <rFont val="標楷體"/>
        <family val="4"/>
        <charset val="136"/>
      </rPr>
      <t>跳脫性別框框</t>
    </r>
    <phoneticPr fontId="3" type="noConversion"/>
  </si>
  <si>
    <r>
      <rPr>
        <sz val="12"/>
        <rFont val="標楷體"/>
        <family val="4"/>
        <charset val="136"/>
      </rPr>
      <t>黃囇莉編</t>
    </r>
    <phoneticPr fontId="3" type="noConversion"/>
  </si>
  <si>
    <r>
      <rPr>
        <sz val="12"/>
        <rFont val="標楷體"/>
        <family val="4"/>
        <charset val="136"/>
      </rPr>
      <t>台北市婦女新知協會</t>
    </r>
    <phoneticPr fontId="3" type="noConversion"/>
  </si>
  <si>
    <r>
      <rPr>
        <sz val="12"/>
        <rFont val="標楷體"/>
        <family val="4"/>
        <charset val="136"/>
      </rPr>
      <t>團體經驗快樂分享</t>
    </r>
    <phoneticPr fontId="3" type="noConversion"/>
  </si>
  <si>
    <r>
      <rPr>
        <sz val="12"/>
        <rFont val="標楷體"/>
        <family val="4"/>
        <charset val="136"/>
      </rPr>
      <t>周立甄</t>
    </r>
    <phoneticPr fontId="3" type="noConversion"/>
  </si>
  <si>
    <r>
      <rPr>
        <sz val="12"/>
        <rFont val="標楷體"/>
        <family val="4"/>
        <charset val="136"/>
      </rPr>
      <t>繁華落盡美到最後</t>
    </r>
    <r>
      <rPr>
        <sz val="12"/>
        <rFont val="Times New Roman"/>
        <family val="1"/>
      </rPr>
      <t>-</t>
    </r>
    <r>
      <rPr>
        <sz val="12"/>
        <rFont val="標楷體"/>
        <family val="4"/>
        <charset val="136"/>
      </rPr>
      <t>生命的真相</t>
    </r>
    <phoneticPr fontId="3" type="noConversion"/>
  </si>
  <si>
    <r>
      <rPr>
        <sz val="12"/>
        <rFont val="標楷體"/>
        <family val="4"/>
        <charset val="136"/>
      </rPr>
      <t>劉桂光</t>
    </r>
    <phoneticPr fontId="3" type="noConversion"/>
  </si>
  <si>
    <r>
      <rPr>
        <sz val="12"/>
        <rFont val="標楷體"/>
        <family val="4"/>
        <charset val="136"/>
      </rPr>
      <t>社團法人台灣生命教育學會</t>
    </r>
    <phoneticPr fontId="3" type="noConversion"/>
  </si>
  <si>
    <r>
      <t>98.09</t>
    </r>
    <r>
      <rPr>
        <sz val="12"/>
        <rFont val="標楷體"/>
        <family val="4"/>
        <charset val="136"/>
      </rPr>
      <t>贈</t>
    </r>
    <phoneticPr fontId="3" type="noConversion"/>
  </si>
  <si>
    <r>
      <rPr>
        <sz val="12"/>
        <rFont val="標楷體"/>
        <family val="4"/>
        <charset val="136"/>
      </rPr>
      <t>情緒管理手冊</t>
    </r>
    <r>
      <rPr>
        <sz val="12"/>
        <rFont val="Times New Roman"/>
        <family val="1"/>
      </rPr>
      <t>-1</t>
    </r>
    <r>
      <rPr>
        <sz val="12"/>
        <rFont val="標楷體"/>
        <family val="4"/>
        <charset val="136"/>
      </rPr>
      <t>做心理上的強者</t>
    </r>
    <phoneticPr fontId="3" type="noConversion"/>
  </si>
  <si>
    <r>
      <rPr>
        <sz val="12"/>
        <rFont val="標楷體"/>
        <family val="4"/>
        <charset val="136"/>
      </rPr>
      <t>帕德絲主編</t>
    </r>
    <phoneticPr fontId="3" type="noConversion"/>
  </si>
  <si>
    <r>
      <rPr>
        <sz val="12"/>
        <rFont val="標楷體"/>
        <family val="4"/>
        <charset val="136"/>
      </rPr>
      <t>月旦出版社</t>
    </r>
    <phoneticPr fontId="3" type="noConversion"/>
  </si>
  <si>
    <r>
      <rPr>
        <sz val="12"/>
        <rFont val="標楷體"/>
        <family val="4"/>
        <charset val="136"/>
      </rPr>
      <t>陽光心配方</t>
    </r>
    <r>
      <rPr>
        <sz val="12"/>
        <rFont val="Times New Roman"/>
        <family val="1"/>
      </rPr>
      <t>-</t>
    </r>
    <r>
      <rPr>
        <sz val="12"/>
        <rFont val="標楷體"/>
        <family val="4"/>
        <charset val="136"/>
      </rPr>
      <t>憂鬱情緒經解教案教本</t>
    </r>
    <phoneticPr fontId="3" type="noConversion"/>
  </si>
  <si>
    <r>
      <rPr>
        <sz val="12"/>
        <rFont val="標楷體"/>
        <family val="4"/>
        <charset val="136"/>
      </rPr>
      <t>誰偷了你的信任與自信</t>
    </r>
    <r>
      <rPr>
        <sz val="12"/>
        <rFont val="Times New Roman"/>
        <family val="1"/>
      </rPr>
      <t>-</t>
    </r>
    <r>
      <rPr>
        <sz val="12"/>
        <rFont val="標楷體"/>
        <family val="4"/>
        <charset val="136"/>
      </rPr>
      <t>一位心理醫師的診療日記</t>
    </r>
    <phoneticPr fontId="3" type="noConversion"/>
  </si>
  <si>
    <r>
      <rPr>
        <sz val="12"/>
        <rFont val="標楷體"/>
        <family val="4"/>
        <charset val="136"/>
      </rPr>
      <t>喬爾．布拉克</t>
    </r>
    <phoneticPr fontId="3" type="noConversion"/>
  </si>
  <si>
    <r>
      <rPr>
        <sz val="12"/>
        <rFont val="標楷體"/>
        <family val="4"/>
        <charset val="136"/>
      </rPr>
      <t>全球智慧文化</t>
    </r>
    <phoneticPr fontId="3" type="noConversion"/>
  </si>
  <si>
    <r>
      <rPr>
        <sz val="12"/>
        <rFont val="標楷體"/>
        <family val="4"/>
        <charset val="136"/>
      </rPr>
      <t>生命圖書館．生命電影院</t>
    </r>
    <phoneticPr fontId="3" type="noConversion"/>
  </si>
  <si>
    <r>
      <rPr>
        <sz val="12"/>
        <rFont val="標楷體"/>
        <family val="4"/>
        <charset val="136"/>
      </rPr>
      <t>大里高中</t>
    </r>
    <phoneticPr fontId="3" type="noConversion"/>
  </si>
  <si>
    <r>
      <rPr>
        <sz val="12"/>
        <rFont val="標楷體"/>
        <family val="4"/>
        <charset val="136"/>
      </rPr>
      <t>聽說自殺防治助人手冊</t>
    </r>
    <phoneticPr fontId="3" type="noConversion"/>
  </si>
  <si>
    <r>
      <rPr>
        <sz val="12"/>
        <rFont val="標楷體"/>
        <family val="4"/>
        <charset val="136"/>
      </rPr>
      <t>社團法人高雄市生命線</t>
    </r>
    <r>
      <rPr>
        <sz val="12"/>
        <rFont val="Times New Roman"/>
        <family val="1"/>
      </rPr>
      <t xml:space="preserve"> </t>
    </r>
    <r>
      <rPr>
        <sz val="12"/>
        <rFont val="標楷體"/>
        <family val="4"/>
        <charset val="136"/>
      </rPr>
      <t>曙光雜誌社</t>
    </r>
    <phoneticPr fontId="3" type="noConversion"/>
  </si>
  <si>
    <r>
      <rPr>
        <sz val="12"/>
        <rFont val="標楷體"/>
        <family val="4"/>
        <charset val="136"/>
      </rPr>
      <t>弟子規三字經孝經合刊</t>
    </r>
    <phoneticPr fontId="3" type="noConversion"/>
  </si>
  <si>
    <r>
      <rPr>
        <sz val="12"/>
        <rFont val="標楷體"/>
        <family val="4"/>
        <charset val="136"/>
      </rPr>
      <t>釋淨空</t>
    </r>
    <phoneticPr fontId="3" type="noConversion"/>
  </si>
  <si>
    <r>
      <rPr>
        <sz val="12"/>
        <rFont val="標楷體"/>
        <family val="4"/>
        <charset val="136"/>
      </rPr>
      <t>華藏淨宗學會</t>
    </r>
    <phoneticPr fontId="3" type="noConversion"/>
  </si>
  <si>
    <r>
      <rPr>
        <sz val="12"/>
        <rFont val="標楷體"/>
        <family val="4"/>
        <charset val="136"/>
      </rPr>
      <t>給愛上網的你：青少年網路祕笈</t>
    </r>
    <phoneticPr fontId="3" type="noConversion"/>
  </si>
  <si>
    <r>
      <t>5</t>
    </r>
    <r>
      <rPr>
        <sz val="12"/>
        <rFont val="標楷體"/>
        <family val="4"/>
        <charset val="136"/>
      </rPr>
      <t>分鐘贏得企業任用</t>
    </r>
    <phoneticPr fontId="3" type="noConversion"/>
  </si>
  <si>
    <r>
      <rPr>
        <sz val="12"/>
        <rFont val="標楷體"/>
        <family val="4"/>
        <charset val="136"/>
      </rPr>
      <t>郭芊彤</t>
    </r>
    <phoneticPr fontId="3" type="noConversion"/>
  </si>
  <si>
    <r>
      <rPr>
        <sz val="12"/>
        <rFont val="標楷體"/>
        <family val="4"/>
        <charset val="136"/>
      </rPr>
      <t>好優文化出版社</t>
    </r>
    <phoneticPr fontId="3" type="noConversion"/>
  </si>
  <si>
    <r>
      <t>99.04</t>
    </r>
    <r>
      <rPr>
        <sz val="12"/>
        <rFont val="標楷體"/>
        <family val="4"/>
        <charset val="136"/>
      </rPr>
      <t>劉富傑贈</t>
    </r>
    <phoneticPr fontId="3" type="noConversion"/>
  </si>
  <si>
    <r>
      <rPr>
        <sz val="12"/>
        <rFont val="標楷體"/>
        <family val="4"/>
        <charset val="136"/>
      </rPr>
      <t>保羅．科爾賀</t>
    </r>
    <phoneticPr fontId="3" type="noConversion"/>
  </si>
  <si>
    <r>
      <t>99.06</t>
    </r>
    <r>
      <rPr>
        <sz val="12"/>
        <rFont val="標楷體"/>
        <family val="4"/>
        <charset val="136"/>
      </rPr>
      <t>贈</t>
    </r>
    <phoneticPr fontId="3" type="noConversion"/>
  </si>
  <si>
    <r>
      <rPr>
        <sz val="12"/>
        <rFont val="標楷體"/>
        <family val="4"/>
        <charset val="136"/>
      </rPr>
      <t>瓦勒斯．布羅克</t>
    </r>
    <phoneticPr fontId="3" type="noConversion"/>
  </si>
  <si>
    <r>
      <rPr>
        <sz val="12"/>
        <rFont val="標楷體"/>
        <family val="4"/>
        <charset val="136"/>
      </rPr>
      <t>吳林林</t>
    </r>
    <phoneticPr fontId="3" type="noConversion"/>
  </si>
  <si>
    <r>
      <t>99.06</t>
    </r>
    <r>
      <rPr>
        <sz val="12"/>
        <rFont val="標楷體"/>
        <family val="4"/>
        <charset val="136"/>
      </rPr>
      <t>贈</t>
    </r>
  </si>
  <si>
    <r>
      <rPr>
        <sz val="12"/>
        <rFont val="標楷體"/>
        <family val="4"/>
        <charset val="136"/>
      </rPr>
      <t>派翠西亞．伍德</t>
    </r>
    <phoneticPr fontId="3" type="noConversion"/>
  </si>
  <si>
    <r>
      <rPr>
        <sz val="12"/>
        <rFont val="標楷體"/>
        <family val="4"/>
        <charset val="136"/>
      </rPr>
      <t>范昱峰</t>
    </r>
    <phoneticPr fontId="3" type="noConversion"/>
  </si>
  <si>
    <r>
      <rPr>
        <sz val="12"/>
        <rFont val="標楷體"/>
        <family val="4"/>
        <charset val="136"/>
      </rPr>
      <t>安德魯</t>
    </r>
    <phoneticPr fontId="3" type="noConversion"/>
  </si>
  <si>
    <r>
      <rPr>
        <sz val="12"/>
        <rFont val="標楷體"/>
        <family val="4"/>
        <charset val="136"/>
      </rPr>
      <t>孫梓評</t>
    </r>
    <phoneticPr fontId="3" type="noConversion"/>
  </si>
  <si>
    <r>
      <rPr>
        <sz val="12"/>
        <rFont val="標楷體"/>
        <family val="4"/>
        <charset val="136"/>
      </rPr>
      <t>瑪俐．羅曲</t>
    </r>
    <phoneticPr fontId="3" type="noConversion"/>
  </si>
  <si>
    <r>
      <rPr>
        <sz val="12"/>
        <rFont val="標楷體"/>
        <family val="4"/>
        <charset val="136"/>
      </rPr>
      <t>洪文棟</t>
    </r>
    <phoneticPr fontId="3" type="noConversion"/>
  </si>
  <si>
    <r>
      <rPr>
        <sz val="12"/>
        <rFont val="標楷體"/>
        <family val="4"/>
        <charset val="136"/>
      </rPr>
      <t>李奎忠</t>
    </r>
    <phoneticPr fontId="3" type="noConversion"/>
  </si>
  <si>
    <r>
      <rPr>
        <sz val="12"/>
        <rFont val="標楷體"/>
        <family val="4"/>
        <charset val="136"/>
      </rPr>
      <t>陳素蘭</t>
    </r>
    <phoneticPr fontId="3" type="noConversion"/>
  </si>
  <si>
    <r>
      <rPr>
        <sz val="12"/>
        <rFont val="標楷體"/>
        <family val="4"/>
        <charset val="136"/>
      </rPr>
      <t>倪再沁</t>
    </r>
    <phoneticPr fontId="3" type="noConversion"/>
  </si>
  <si>
    <r>
      <rPr>
        <sz val="12"/>
        <rFont val="標楷體"/>
        <family val="4"/>
        <charset val="136"/>
      </rPr>
      <t>片山恭一</t>
    </r>
    <phoneticPr fontId="3" type="noConversion"/>
  </si>
  <si>
    <r>
      <rPr>
        <sz val="12"/>
        <rFont val="標楷體"/>
        <family val="4"/>
        <charset val="136"/>
      </rPr>
      <t>史蒂芬．西曼斯基</t>
    </r>
    <phoneticPr fontId="3" type="noConversion"/>
  </si>
  <si>
    <r>
      <rPr>
        <sz val="12"/>
        <rFont val="標楷體"/>
        <family val="4"/>
        <charset val="136"/>
      </rPr>
      <t>海拉特．韋梅耶</t>
    </r>
    <phoneticPr fontId="3" type="noConversion"/>
  </si>
  <si>
    <r>
      <rPr>
        <sz val="12"/>
        <rFont val="標楷體"/>
        <family val="4"/>
        <charset val="136"/>
      </rPr>
      <t>歐倫．所羅門．哈爾曼</t>
    </r>
    <phoneticPr fontId="3" type="noConversion"/>
  </si>
  <si>
    <r>
      <rPr>
        <sz val="12"/>
        <rFont val="標楷體"/>
        <family val="4"/>
        <charset val="136"/>
      </rPr>
      <t>麥迪遜</t>
    </r>
    <phoneticPr fontId="3" type="noConversion"/>
  </si>
  <si>
    <r>
      <rPr>
        <sz val="12"/>
        <rFont val="標楷體"/>
        <family val="4"/>
        <charset val="136"/>
      </rPr>
      <t>火星爺爺</t>
    </r>
    <phoneticPr fontId="3" type="noConversion"/>
  </si>
  <si>
    <r>
      <rPr>
        <sz val="12"/>
        <rFont val="標楷體"/>
        <family val="4"/>
        <charset val="136"/>
      </rPr>
      <t>文德．凱勒</t>
    </r>
    <phoneticPr fontId="3" type="noConversion"/>
  </si>
  <si>
    <r>
      <rPr>
        <sz val="12"/>
        <rFont val="標楷體"/>
        <family val="4"/>
        <charset val="136"/>
      </rPr>
      <t>羅伯．米勒斯</t>
    </r>
    <phoneticPr fontId="3" type="noConversion"/>
  </si>
  <si>
    <r>
      <rPr>
        <sz val="12"/>
        <rFont val="標楷體"/>
        <family val="4"/>
        <charset val="136"/>
      </rPr>
      <t>唐納．川普</t>
    </r>
    <phoneticPr fontId="3" type="noConversion"/>
  </si>
  <si>
    <r>
      <rPr>
        <sz val="12"/>
        <rFont val="標楷體"/>
        <family val="4"/>
        <charset val="136"/>
      </rPr>
      <t>孟托亞</t>
    </r>
    <phoneticPr fontId="3" type="noConversion"/>
  </si>
  <si>
    <r>
      <rPr>
        <sz val="12"/>
        <rFont val="標楷體"/>
        <family val="4"/>
        <charset val="136"/>
      </rPr>
      <t>李小華</t>
    </r>
    <phoneticPr fontId="3" type="noConversion"/>
  </si>
  <si>
    <r>
      <rPr>
        <sz val="12"/>
        <rFont val="標楷體"/>
        <family val="4"/>
        <charset val="136"/>
      </rPr>
      <t>陳漢金</t>
    </r>
    <phoneticPr fontId="3" type="noConversion"/>
  </si>
  <si>
    <r>
      <rPr>
        <sz val="12"/>
        <rFont val="標楷體"/>
        <family val="4"/>
        <charset val="136"/>
      </rPr>
      <t>林美瑟</t>
    </r>
    <phoneticPr fontId="3" type="noConversion"/>
  </si>
  <si>
    <r>
      <rPr>
        <sz val="12"/>
        <rFont val="標楷體"/>
        <family val="4"/>
        <charset val="136"/>
      </rPr>
      <t>黛博拉．柯根</t>
    </r>
    <phoneticPr fontId="3" type="noConversion"/>
  </si>
  <si>
    <r>
      <rPr>
        <sz val="12"/>
        <rFont val="標楷體"/>
        <family val="4"/>
        <charset val="136"/>
      </rPr>
      <t>岸本裕紀子</t>
    </r>
    <phoneticPr fontId="3" type="noConversion"/>
  </si>
  <si>
    <r>
      <rPr>
        <sz val="12"/>
        <rFont val="標楷體"/>
        <family val="4"/>
        <charset val="136"/>
      </rPr>
      <t>凱芮．布洛薩德</t>
    </r>
    <phoneticPr fontId="3" type="noConversion"/>
  </si>
  <si>
    <r>
      <rPr>
        <sz val="12"/>
        <rFont val="標楷體"/>
        <family val="4"/>
        <charset val="136"/>
      </rPr>
      <t>湯姆．莫里斯</t>
    </r>
    <phoneticPr fontId="3" type="noConversion"/>
  </si>
  <si>
    <r>
      <rPr>
        <sz val="12"/>
        <rFont val="標楷體"/>
        <family val="4"/>
        <charset val="136"/>
      </rPr>
      <t>道格拉斯．亞當斯</t>
    </r>
    <phoneticPr fontId="3" type="noConversion"/>
  </si>
  <si>
    <r>
      <rPr>
        <sz val="12"/>
        <rFont val="標楷體"/>
        <family val="4"/>
        <charset val="136"/>
      </rPr>
      <t>派翠西亞．海史密斯</t>
    </r>
    <phoneticPr fontId="3" type="noConversion"/>
  </si>
  <si>
    <r>
      <rPr>
        <sz val="12"/>
        <rFont val="標楷體"/>
        <family val="4"/>
        <charset val="136"/>
      </rPr>
      <t>桂望實</t>
    </r>
    <phoneticPr fontId="3" type="noConversion"/>
  </si>
  <si>
    <r>
      <rPr>
        <sz val="12"/>
        <rFont val="標楷體"/>
        <family val="4"/>
        <charset val="136"/>
      </rPr>
      <t>馬修．珀爾</t>
    </r>
    <phoneticPr fontId="3" type="noConversion"/>
  </si>
  <si>
    <r>
      <rPr>
        <sz val="12"/>
        <rFont val="標楷體"/>
        <family val="4"/>
        <charset val="136"/>
      </rPr>
      <t>米契．柯林</t>
    </r>
    <phoneticPr fontId="3" type="noConversion"/>
  </si>
  <si>
    <r>
      <rPr>
        <sz val="12"/>
        <rFont val="標楷體"/>
        <family val="4"/>
        <charset val="136"/>
      </rPr>
      <t>赤川次郎</t>
    </r>
    <phoneticPr fontId="3" type="noConversion"/>
  </si>
  <si>
    <r>
      <rPr>
        <sz val="12"/>
        <rFont val="標楷體"/>
        <family val="4"/>
        <charset val="136"/>
      </rPr>
      <t>菲利浦．亞爾達</t>
    </r>
    <phoneticPr fontId="3" type="noConversion"/>
  </si>
  <si>
    <r>
      <rPr>
        <sz val="12"/>
        <rFont val="標楷體"/>
        <family val="4"/>
        <charset val="136"/>
      </rPr>
      <t>和田誠</t>
    </r>
    <phoneticPr fontId="3" type="noConversion"/>
  </si>
  <si>
    <r>
      <rPr>
        <sz val="12"/>
        <rFont val="標楷體"/>
        <family val="4"/>
        <charset val="136"/>
      </rPr>
      <t>格雷安．葛林</t>
    </r>
    <phoneticPr fontId="3" type="noConversion"/>
  </si>
  <si>
    <r>
      <rPr>
        <sz val="12"/>
        <rFont val="標楷體"/>
        <family val="4"/>
        <charset val="136"/>
      </rPr>
      <t>南琛</t>
    </r>
    <phoneticPr fontId="3" type="noConversion"/>
  </si>
  <si>
    <r>
      <rPr>
        <sz val="12"/>
        <rFont val="標楷體"/>
        <family val="4"/>
        <charset val="136"/>
      </rPr>
      <t>李馮</t>
    </r>
    <phoneticPr fontId="3" type="noConversion"/>
  </si>
  <si>
    <r>
      <rPr>
        <sz val="12"/>
        <rFont val="標楷體"/>
        <family val="4"/>
        <charset val="136"/>
      </rPr>
      <t>張曉萍</t>
    </r>
    <phoneticPr fontId="3" type="noConversion"/>
  </si>
  <si>
    <r>
      <rPr>
        <sz val="12"/>
        <rFont val="標楷體"/>
        <family val="4"/>
        <charset val="136"/>
      </rPr>
      <t>林達</t>
    </r>
    <phoneticPr fontId="3" type="noConversion"/>
  </si>
  <si>
    <r>
      <rPr>
        <sz val="12"/>
        <rFont val="標楷體"/>
        <family val="4"/>
        <charset val="136"/>
      </rPr>
      <t>韓寒</t>
    </r>
    <phoneticPr fontId="3" type="noConversion"/>
  </si>
  <si>
    <r>
      <rPr>
        <sz val="12"/>
        <rFont val="標楷體"/>
        <family val="4"/>
        <charset val="136"/>
      </rPr>
      <t>費尼斯．厄本</t>
    </r>
    <phoneticPr fontId="3" type="noConversion"/>
  </si>
  <si>
    <r>
      <rPr>
        <sz val="12"/>
        <rFont val="標楷體"/>
        <family val="4"/>
        <charset val="136"/>
      </rPr>
      <t>彼得．舒瓦茲</t>
    </r>
    <phoneticPr fontId="3" type="noConversion"/>
  </si>
  <si>
    <r>
      <rPr>
        <sz val="12"/>
        <rFont val="標楷體"/>
        <family val="4"/>
        <charset val="136"/>
      </rPr>
      <t>克里斯提昂．莫赫</t>
    </r>
    <phoneticPr fontId="3" type="noConversion"/>
  </si>
  <si>
    <r>
      <rPr>
        <sz val="12"/>
        <rFont val="標楷體"/>
        <family val="4"/>
        <charset val="136"/>
      </rPr>
      <t>黛娜．湯瑪斯</t>
    </r>
    <phoneticPr fontId="3" type="noConversion"/>
  </si>
  <si>
    <r>
      <rPr>
        <sz val="12"/>
        <rFont val="標楷體"/>
        <family val="4"/>
        <charset val="136"/>
      </rPr>
      <t>大衛．羅斯科夫</t>
    </r>
    <phoneticPr fontId="3" type="noConversion"/>
  </si>
  <si>
    <r>
      <rPr>
        <sz val="12"/>
        <rFont val="標楷體"/>
        <family val="4"/>
        <charset val="136"/>
      </rPr>
      <t>提姆．蓋斯特</t>
    </r>
    <phoneticPr fontId="3" type="noConversion"/>
  </si>
  <si>
    <r>
      <rPr>
        <sz val="12"/>
        <rFont val="標楷體"/>
        <family val="4"/>
        <charset val="136"/>
      </rPr>
      <t>洪英聖</t>
    </r>
    <phoneticPr fontId="3" type="noConversion"/>
  </si>
  <si>
    <r>
      <rPr>
        <sz val="12"/>
        <rFont val="標楷體"/>
        <family val="4"/>
        <charset val="136"/>
      </rPr>
      <t>奧立佛．薩克斯</t>
    </r>
    <phoneticPr fontId="3" type="noConversion"/>
  </si>
  <si>
    <r>
      <rPr>
        <sz val="12"/>
        <rFont val="標楷體"/>
        <family val="4"/>
        <charset val="136"/>
      </rPr>
      <t>史蒂芬．古爾德</t>
    </r>
    <phoneticPr fontId="3" type="noConversion"/>
  </si>
  <si>
    <r>
      <rPr>
        <sz val="12"/>
        <rFont val="標楷體"/>
        <family val="4"/>
        <charset val="136"/>
      </rPr>
      <t>許爾文</t>
    </r>
    <phoneticPr fontId="3" type="noConversion"/>
  </si>
  <si>
    <r>
      <rPr>
        <sz val="12"/>
        <rFont val="標楷體"/>
        <family val="4"/>
        <charset val="136"/>
      </rPr>
      <t>吳珮琪</t>
    </r>
    <phoneticPr fontId="3" type="noConversion"/>
  </si>
  <si>
    <r>
      <rPr>
        <sz val="12"/>
        <rFont val="標楷體"/>
        <family val="4"/>
        <charset val="136"/>
      </rPr>
      <t>石田</t>
    </r>
    <phoneticPr fontId="3" type="noConversion"/>
  </si>
  <si>
    <r>
      <rPr>
        <sz val="12"/>
        <rFont val="標楷體"/>
        <family val="4"/>
        <charset val="136"/>
      </rPr>
      <t>黃耀立</t>
    </r>
    <phoneticPr fontId="3" type="noConversion"/>
  </si>
  <si>
    <r>
      <rPr>
        <sz val="12"/>
        <rFont val="標楷體"/>
        <family val="4"/>
        <charset val="136"/>
      </rPr>
      <t>陳永儀</t>
    </r>
    <phoneticPr fontId="3" type="noConversion"/>
  </si>
  <si>
    <r>
      <rPr>
        <sz val="12"/>
        <rFont val="標楷體"/>
        <family val="4"/>
        <charset val="136"/>
      </rPr>
      <t>谷玉惠</t>
    </r>
    <phoneticPr fontId="3" type="noConversion"/>
  </si>
  <si>
    <r>
      <rPr>
        <sz val="12"/>
        <rFont val="標楷體"/>
        <family val="4"/>
        <charset val="136"/>
      </rPr>
      <t>比爾．艾德勒</t>
    </r>
    <phoneticPr fontId="3" type="noConversion"/>
  </si>
  <si>
    <r>
      <rPr>
        <sz val="12"/>
        <rFont val="標楷體"/>
        <family val="4"/>
        <charset val="136"/>
      </rPr>
      <t>鄭南求</t>
    </r>
    <phoneticPr fontId="3" type="noConversion"/>
  </si>
  <si>
    <r>
      <rPr>
        <sz val="12"/>
        <rFont val="標楷體"/>
        <family val="4"/>
        <charset val="136"/>
      </rPr>
      <t>李軍均</t>
    </r>
    <phoneticPr fontId="3" type="noConversion"/>
  </si>
  <si>
    <r>
      <rPr>
        <sz val="12"/>
        <rFont val="標楷體"/>
        <family val="4"/>
        <charset val="136"/>
      </rPr>
      <t>孫軼旻</t>
    </r>
    <phoneticPr fontId="3" type="noConversion"/>
  </si>
  <si>
    <r>
      <rPr>
        <sz val="12"/>
        <rFont val="標楷體"/>
        <family val="4"/>
        <charset val="136"/>
      </rPr>
      <t>任明華</t>
    </r>
    <phoneticPr fontId="3" type="noConversion"/>
  </si>
  <si>
    <r>
      <rPr>
        <sz val="12"/>
        <rFont val="標楷體"/>
        <family val="4"/>
        <charset val="136"/>
      </rPr>
      <t>詹丹</t>
    </r>
    <phoneticPr fontId="3" type="noConversion"/>
  </si>
  <si>
    <r>
      <rPr>
        <sz val="12"/>
        <rFont val="標楷體"/>
        <family val="4"/>
        <charset val="136"/>
      </rPr>
      <t>史都華．李．艾倫</t>
    </r>
    <phoneticPr fontId="3" type="noConversion"/>
  </si>
  <si>
    <r>
      <rPr>
        <sz val="12"/>
        <rFont val="標楷體"/>
        <family val="4"/>
        <charset val="136"/>
      </rPr>
      <t>張旭初</t>
    </r>
    <phoneticPr fontId="3" type="noConversion"/>
  </si>
  <si>
    <r>
      <rPr>
        <sz val="12"/>
        <rFont val="標楷體"/>
        <family val="4"/>
        <charset val="136"/>
      </rPr>
      <t>莊錦秀</t>
    </r>
    <phoneticPr fontId="3" type="noConversion"/>
  </si>
  <si>
    <r>
      <rPr>
        <sz val="12"/>
        <rFont val="標楷體"/>
        <family val="4"/>
        <charset val="136"/>
      </rPr>
      <t>孟樊</t>
    </r>
    <phoneticPr fontId="3" type="noConversion"/>
  </si>
  <si>
    <r>
      <rPr>
        <sz val="12"/>
        <rFont val="標楷體"/>
        <family val="4"/>
        <charset val="136"/>
      </rPr>
      <t>黃鼎翎</t>
    </r>
    <phoneticPr fontId="3" type="noConversion"/>
  </si>
  <si>
    <r>
      <rPr>
        <sz val="12"/>
        <rFont val="標楷體"/>
        <family val="4"/>
        <charset val="136"/>
      </rPr>
      <t>羅蘭德．艾爾本</t>
    </r>
    <phoneticPr fontId="3" type="noConversion"/>
  </si>
  <si>
    <r>
      <rPr>
        <sz val="12"/>
        <rFont val="標楷體"/>
        <family val="4"/>
        <charset val="136"/>
      </rPr>
      <t>張妙如</t>
    </r>
    <phoneticPr fontId="3" type="noConversion"/>
  </si>
  <si>
    <r>
      <rPr>
        <sz val="12"/>
        <rFont val="標楷體"/>
        <family val="4"/>
        <charset val="136"/>
      </rPr>
      <t>葉姝</t>
    </r>
    <phoneticPr fontId="3" type="noConversion"/>
  </si>
  <si>
    <r>
      <rPr>
        <sz val="12"/>
        <rFont val="標楷體"/>
        <family val="4"/>
        <charset val="136"/>
      </rPr>
      <t>小栗</t>
    </r>
    <r>
      <rPr>
        <sz val="12"/>
        <rFont val="Times New Roman"/>
        <family val="1"/>
      </rPr>
      <t>&amp;</t>
    </r>
    <r>
      <rPr>
        <sz val="12"/>
        <rFont val="標楷體"/>
        <family val="4"/>
        <charset val="136"/>
      </rPr>
      <t>東尼</t>
    </r>
    <phoneticPr fontId="3" type="noConversion"/>
  </si>
  <si>
    <r>
      <rPr>
        <sz val="12"/>
        <rFont val="標楷體"/>
        <family val="4"/>
        <charset val="136"/>
      </rPr>
      <t>東尼拉茲洛</t>
    </r>
    <phoneticPr fontId="3" type="noConversion"/>
  </si>
  <si>
    <r>
      <rPr>
        <sz val="12"/>
        <rFont val="標楷體"/>
        <family val="4"/>
        <charset val="136"/>
      </rPr>
      <t>歐笠嵬</t>
    </r>
    <phoneticPr fontId="3" type="noConversion"/>
  </si>
  <si>
    <r>
      <rPr>
        <sz val="12"/>
        <rFont val="標楷體"/>
        <family val="4"/>
        <charset val="136"/>
      </rPr>
      <t>敖幼祥</t>
    </r>
    <phoneticPr fontId="3" type="noConversion"/>
  </si>
  <si>
    <r>
      <rPr>
        <sz val="12"/>
        <rFont val="標楷體"/>
        <family val="4"/>
        <charset val="136"/>
      </rPr>
      <t>姜星男</t>
    </r>
    <phoneticPr fontId="3" type="noConversion"/>
  </si>
  <si>
    <r>
      <rPr>
        <sz val="12"/>
        <rFont val="標楷體"/>
        <family val="4"/>
        <charset val="136"/>
      </rPr>
      <t>大森裕子</t>
    </r>
    <phoneticPr fontId="3" type="noConversion"/>
  </si>
  <si>
    <r>
      <rPr>
        <sz val="12"/>
        <rFont val="標楷體"/>
        <family val="4"/>
        <charset val="136"/>
      </rPr>
      <t>貝蒂娜</t>
    </r>
    <phoneticPr fontId="3" type="noConversion"/>
  </si>
  <si>
    <r>
      <rPr>
        <sz val="12"/>
        <rFont val="標楷體"/>
        <family val="4"/>
        <charset val="136"/>
      </rPr>
      <t>何桂育</t>
    </r>
    <phoneticPr fontId="3" type="noConversion"/>
  </si>
  <si>
    <r>
      <rPr>
        <sz val="12"/>
        <rFont val="標楷體"/>
        <family val="4"/>
        <charset val="136"/>
      </rPr>
      <t>韋芬莉</t>
    </r>
    <phoneticPr fontId="3" type="noConversion"/>
  </si>
  <si>
    <r>
      <rPr>
        <sz val="12"/>
        <rFont val="標楷體"/>
        <family val="4"/>
        <charset val="136"/>
      </rPr>
      <t>約翰．伯蘭特</t>
    </r>
    <phoneticPr fontId="3" type="noConversion"/>
  </si>
  <si>
    <r>
      <rPr>
        <sz val="12"/>
        <rFont val="標楷體"/>
        <family val="4"/>
        <charset val="136"/>
      </rPr>
      <t>阿米爾．艾克塞爾</t>
    </r>
    <phoneticPr fontId="3" type="noConversion"/>
  </si>
  <si>
    <r>
      <rPr>
        <sz val="12"/>
        <rFont val="標楷體"/>
        <family val="4"/>
        <charset val="136"/>
      </rPr>
      <t>我的法國城堡夢</t>
    </r>
    <phoneticPr fontId="3" type="noConversion"/>
  </si>
  <si>
    <r>
      <rPr>
        <sz val="12"/>
        <rFont val="標楷體"/>
        <family val="4"/>
        <charset val="136"/>
      </rPr>
      <t>奧立佛．米特巴赫</t>
    </r>
    <phoneticPr fontId="3" type="noConversion"/>
  </si>
  <si>
    <r>
      <rPr>
        <sz val="12"/>
        <rFont val="標楷體"/>
        <family val="4"/>
        <charset val="136"/>
      </rPr>
      <t>芭芭拉．赫吉森</t>
    </r>
    <phoneticPr fontId="3" type="noConversion"/>
  </si>
  <si>
    <r>
      <rPr>
        <sz val="12"/>
        <rFont val="標楷體"/>
        <family val="4"/>
        <charset val="136"/>
      </rPr>
      <t>沈正柔</t>
    </r>
    <phoneticPr fontId="3" type="noConversion"/>
  </si>
  <si>
    <r>
      <rPr>
        <sz val="12"/>
        <rFont val="標楷體"/>
        <family val="4"/>
        <charset val="136"/>
      </rPr>
      <t>戴博拉．羅瑞葵</t>
    </r>
    <phoneticPr fontId="3" type="noConversion"/>
  </si>
  <si>
    <r>
      <rPr>
        <sz val="12"/>
        <rFont val="標楷體"/>
        <family val="4"/>
        <charset val="136"/>
      </rPr>
      <t>王蘭芬</t>
    </r>
    <phoneticPr fontId="3" type="noConversion"/>
  </si>
  <si>
    <r>
      <rPr>
        <sz val="12"/>
        <rFont val="標楷體"/>
        <family val="4"/>
        <charset val="136"/>
      </rPr>
      <t>蔡駿</t>
    </r>
    <phoneticPr fontId="3" type="noConversion"/>
  </si>
  <si>
    <r>
      <rPr>
        <sz val="12"/>
        <rFont val="標楷體"/>
        <family val="4"/>
        <charset val="136"/>
      </rPr>
      <t>馬宜中</t>
    </r>
    <phoneticPr fontId="3" type="noConversion"/>
  </si>
  <si>
    <r>
      <rPr>
        <sz val="12"/>
        <rFont val="標楷體"/>
        <family val="4"/>
        <charset val="136"/>
      </rPr>
      <t>顏天佑</t>
    </r>
    <phoneticPr fontId="3" type="noConversion"/>
  </si>
  <si>
    <r>
      <rPr>
        <sz val="12"/>
        <rFont val="標楷體"/>
        <family val="4"/>
        <charset val="136"/>
      </rPr>
      <t>埃絲特．沛瑞爾</t>
    </r>
    <phoneticPr fontId="3" type="noConversion"/>
  </si>
  <si>
    <r>
      <rPr>
        <sz val="12"/>
        <rFont val="標楷體"/>
        <family val="4"/>
        <charset val="136"/>
      </rPr>
      <t>劉黎兒</t>
    </r>
    <phoneticPr fontId="3" type="noConversion"/>
  </si>
  <si>
    <r>
      <rPr>
        <sz val="12"/>
        <rFont val="標楷體"/>
        <family val="4"/>
        <charset val="136"/>
      </rPr>
      <t>蜜莉安．席爾</t>
    </r>
    <phoneticPr fontId="3" type="noConversion"/>
  </si>
  <si>
    <r>
      <rPr>
        <sz val="12"/>
        <rFont val="標楷體"/>
        <family val="4"/>
        <charset val="136"/>
      </rPr>
      <t>艾莉絲．夏恩</t>
    </r>
    <phoneticPr fontId="3" type="noConversion"/>
  </si>
  <si>
    <r>
      <rPr>
        <sz val="12"/>
        <rFont val="標楷體"/>
        <family val="4"/>
        <charset val="136"/>
      </rPr>
      <t>雷夫老師的莎士比亞課導讀手冊</t>
    </r>
    <phoneticPr fontId="3" type="noConversion"/>
  </si>
  <si>
    <r>
      <rPr>
        <sz val="12"/>
        <rFont val="標楷體"/>
        <family val="4"/>
        <charset val="136"/>
      </rPr>
      <t>天下雜誌教育基金會</t>
    </r>
    <phoneticPr fontId="3" type="noConversion"/>
  </si>
  <si>
    <r>
      <t>99.09</t>
    </r>
    <r>
      <rPr>
        <sz val="12"/>
        <rFont val="標楷體"/>
        <family val="4"/>
        <charset val="136"/>
      </rPr>
      <t>贈</t>
    </r>
    <phoneticPr fontId="3" type="noConversion"/>
  </si>
  <si>
    <r>
      <rPr>
        <sz val="12"/>
        <rFont val="標楷體"/>
        <family val="4"/>
        <charset val="136"/>
      </rPr>
      <t>新台灣之光專刊</t>
    </r>
    <phoneticPr fontId="3" type="noConversion"/>
  </si>
  <si>
    <r>
      <rPr>
        <sz val="12"/>
        <rFont val="標楷體"/>
        <family val="4"/>
        <charset val="136"/>
      </rPr>
      <t>遠見雜誌</t>
    </r>
    <phoneticPr fontId="3" type="noConversion"/>
  </si>
  <si>
    <r>
      <t>99.10</t>
    </r>
    <r>
      <rPr>
        <sz val="12"/>
        <rFont val="標楷體"/>
        <family val="4"/>
        <charset val="136"/>
      </rPr>
      <t>購</t>
    </r>
    <phoneticPr fontId="3" type="noConversion"/>
  </si>
  <si>
    <r>
      <rPr>
        <sz val="12"/>
        <rFont val="標楷體"/>
        <family val="4"/>
        <charset val="136"/>
      </rPr>
      <t>生命教育專書</t>
    </r>
    <phoneticPr fontId="3" type="noConversion"/>
  </si>
  <si>
    <r>
      <t>99.10</t>
    </r>
    <r>
      <rPr>
        <sz val="12"/>
        <rFont val="標楷體"/>
        <family val="4"/>
        <charset val="136"/>
      </rPr>
      <t>購、</t>
    </r>
    <r>
      <rPr>
        <sz val="12"/>
        <rFont val="Times New Roman"/>
        <family val="1"/>
      </rPr>
      <t>99.11</t>
    </r>
    <r>
      <rPr>
        <sz val="12"/>
        <rFont val="標楷體"/>
        <family val="4"/>
        <charset val="136"/>
      </rPr>
      <t>贈</t>
    </r>
    <phoneticPr fontId="3" type="noConversion"/>
  </si>
  <si>
    <r>
      <t>2010</t>
    </r>
    <r>
      <rPr>
        <sz val="12"/>
        <rFont val="標楷體"/>
        <family val="4"/>
        <charset val="136"/>
      </rPr>
      <t>環境教育專刊</t>
    </r>
    <phoneticPr fontId="3" type="noConversion"/>
  </si>
  <si>
    <r>
      <rPr>
        <sz val="12"/>
        <rFont val="標楷體"/>
        <family val="4"/>
        <charset val="136"/>
      </rPr>
      <t>避孕教材</t>
    </r>
    <phoneticPr fontId="3" type="noConversion"/>
  </si>
  <si>
    <r>
      <rPr>
        <sz val="12"/>
        <rFont val="標楷體"/>
        <family val="4"/>
        <charset val="136"/>
      </rPr>
      <t>台灣幸福教育協會</t>
    </r>
    <phoneticPr fontId="3" type="noConversion"/>
  </si>
  <si>
    <r>
      <t>99.11</t>
    </r>
    <r>
      <rPr>
        <sz val="12"/>
        <rFont val="標楷體"/>
        <family val="4"/>
        <charset val="136"/>
      </rPr>
      <t>贈</t>
    </r>
    <r>
      <rPr>
        <sz val="12"/>
        <rFont val="細明體"/>
        <family val="3"/>
        <charset val="136"/>
      </rPr>
      <t/>
    </r>
  </si>
  <si>
    <r>
      <rPr>
        <sz val="12"/>
        <rFont val="標楷體"/>
        <family val="4"/>
        <charset val="136"/>
      </rPr>
      <t>生涯規劃學科中心</t>
    </r>
    <r>
      <rPr>
        <sz val="12"/>
        <rFont val="Times New Roman"/>
        <family val="1"/>
      </rPr>
      <t>99</t>
    </r>
    <r>
      <rPr>
        <sz val="12"/>
        <rFont val="標楷體"/>
        <family val="4"/>
        <charset val="136"/>
      </rPr>
      <t>年度創意教案比賽得獎作品集</t>
    </r>
    <phoneticPr fontId="3" type="noConversion"/>
  </si>
  <si>
    <r>
      <rPr>
        <sz val="12"/>
        <rFont val="標楷體"/>
        <family val="4"/>
        <charset val="136"/>
      </rPr>
      <t>高雄市中正高中</t>
    </r>
    <phoneticPr fontId="3" type="noConversion"/>
  </si>
  <si>
    <r>
      <rPr>
        <sz val="12"/>
        <rFont val="標楷體"/>
        <family val="4"/>
        <charset val="136"/>
      </rPr>
      <t>教育部中教司</t>
    </r>
    <phoneticPr fontId="3" type="noConversion"/>
  </si>
  <si>
    <r>
      <t>99.11</t>
    </r>
    <r>
      <rPr>
        <sz val="12"/>
        <rFont val="標楷體"/>
        <family val="4"/>
        <charset val="136"/>
      </rPr>
      <t>贈</t>
    </r>
    <phoneticPr fontId="3" type="noConversion"/>
  </si>
  <si>
    <r>
      <rPr>
        <sz val="12"/>
        <rFont val="標楷體"/>
        <family val="4"/>
        <charset val="136"/>
      </rPr>
      <t>菸之殤</t>
    </r>
    <r>
      <rPr>
        <sz val="12"/>
        <rFont val="Times New Roman"/>
        <family val="1"/>
      </rPr>
      <t>~</t>
    </r>
    <r>
      <rPr>
        <sz val="12"/>
        <rFont val="標楷體"/>
        <family val="4"/>
        <charset val="136"/>
      </rPr>
      <t>拒菸鬥士寫真書</t>
    </r>
    <phoneticPr fontId="3" type="noConversion"/>
  </si>
  <si>
    <r>
      <rPr>
        <sz val="12"/>
        <rFont val="標楷體"/>
        <family val="4"/>
        <charset val="136"/>
      </rPr>
      <t>戰國策公司</t>
    </r>
    <phoneticPr fontId="3" type="noConversion"/>
  </si>
  <si>
    <r>
      <rPr>
        <sz val="12"/>
        <rFont val="標楷體"/>
        <family val="4"/>
        <charset val="136"/>
      </rPr>
      <t>青少年戒菸教育實務暨資源手冊</t>
    </r>
    <phoneticPr fontId="3" type="noConversion"/>
  </si>
  <si>
    <r>
      <t>99.11</t>
    </r>
    <r>
      <rPr>
        <sz val="12"/>
        <rFont val="標楷體"/>
        <family val="4"/>
        <charset val="136"/>
      </rPr>
      <t>贈、</t>
    </r>
    <r>
      <rPr>
        <sz val="12"/>
        <rFont val="Times New Roman"/>
        <family val="1"/>
      </rPr>
      <t>100.03</t>
    </r>
    <r>
      <rPr>
        <sz val="12"/>
        <rFont val="標楷體"/>
        <family val="4"/>
        <charset val="136"/>
      </rPr>
      <t>贈</t>
    </r>
    <phoneticPr fontId="3" type="noConversion"/>
  </si>
  <si>
    <r>
      <rPr>
        <sz val="12"/>
        <rFont val="標楷體"/>
        <family val="4"/>
        <charset val="136"/>
      </rPr>
      <t>青少年戒菸個別輔導手冊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</si>
  <si>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phoneticPr fontId="3" type="noConversion"/>
  </si>
  <si>
    <r>
      <rPr>
        <sz val="12"/>
        <rFont val="標楷體"/>
        <family val="4"/>
        <charset val="136"/>
      </rPr>
      <t>高中職戒菸團體活動手冊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</si>
  <si>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</si>
  <si>
    <r>
      <rPr>
        <sz val="12"/>
        <rFont val="標楷體"/>
        <family val="4"/>
        <charset val="136"/>
      </rPr>
      <t>高中職戒菸團體學員手冊</t>
    </r>
    <phoneticPr fontId="3" type="noConversion"/>
  </si>
  <si>
    <r>
      <rPr>
        <sz val="12"/>
        <rFont val="標楷體"/>
        <family val="4"/>
        <charset val="136"/>
      </rPr>
      <t>國中戒菸團體活動手冊</t>
    </r>
    <phoneticPr fontId="3" type="noConversion"/>
  </si>
  <si>
    <r>
      <rPr>
        <sz val="12"/>
        <rFont val="標楷體"/>
        <family val="4"/>
        <charset val="136"/>
      </rPr>
      <t>國中戒菸團體學員手冊</t>
    </r>
    <phoneticPr fontId="3" type="noConversion"/>
  </si>
  <si>
    <r>
      <rPr>
        <sz val="12"/>
        <rFont val="標楷體"/>
        <family val="4"/>
        <charset val="136"/>
      </rPr>
      <t>讓天賦自由</t>
    </r>
    <phoneticPr fontId="3" type="noConversion"/>
  </si>
  <si>
    <r>
      <rPr>
        <sz val="12"/>
        <rFont val="標楷體"/>
        <family val="4"/>
        <charset val="136"/>
      </rPr>
      <t>謝凱蒂</t>
    </r>
    <phoneticPr fontId="3" type="noConversion"/>
  </si>
  <si>
    <r>
      <rPr>
        <sz val="12"/>
        <rFont val="標楷體"/>
        <family val="4"/>
        <charset val="136"/>
      </rPr>
      <t>七八年級生要決定什麼</t>
    </r>
    <phoneticPr fontId="3" type="noConversion"/>
  </si>
  <si>
    <r>
      <rPr>
        <sz val="12"/>
        <rFont val="標楷體"/>
        <family val="4"/>
        <charset val="136"/>
      </rPr>
      <t>王韜嵐</t>
    </r>
    <phoneticPr fontId="3" type="noConversion"/>
  </si>
  <si>
    <r>
      <rPr>
        <sz val="12"/>
        <rFont val="標楷體"/>
        <family val="4"/>
        <charset val="136"/>
      </rPr>
      <t>一言堂</t>
    </r>
    <phoneticPr fontId="3" type="noConversion"/>
  </si>
  <si>
    <r>
      <t>100.06</t>
    </r>
    <r>
      <rPr>
        <sz val="12"/>
        <rFont val="標楷體"/>
        <family val="4"/>
        <charset val="136"/>
      </rPr>
      <t>贈</t>
    </r>
    <phoneticPr fontId="3" type="noConversion"/>
  </si>
  <si>
    <r>
      <rPr>
        <sz val="12"/>
        <rFont val="標楷體"/>
        <family val="4"/>
        <charset val="136"/>
      </rPr>
      <t>最實用的</t>
    </r>
    <r>
      <rPr>
        <sz val="12"/>
        <rFont val="Times New Roman"/>
        <family val="1"/>
      </rPr>
      <t>102</t>
    </r>
    <r>
      <rPr>
        <sz val="12"/>
        <rFont val="標楷體"/>
        <family val="4"/>
        <charset val="136"/>
      </rPr>
      <t>個人生測試題</t>
    </r>
    <phoneticPr fontId="3" type="noConversion"/>
  </si>
  <si>
    <r>
      <rPr>
        <sz val="12"/>
        <rFont val="標楷體"/>
        <family val="4"/>
        <charset val="136"/>
      </rPr>
      <t>何明敏</t>
    </r>
    <phoneticPr fontId="3" type="noConversion"/>
  </si>
  <si>
    <r>
      <rPr>
        <sz val="12"/>
        <rFont val="標楷體"/>
        <family val="4"/>
        <charset val="136"/>
      </rPr>
      <t>讓賺錢成為習慣</t>
    </r>
    <phoneticPr fontId="3" type="noConversion"/>
  </si>
  <si>
    <r>
      <rPr>
        <sz val="12"/>
        <rFont val="標楷體"/>
        <family val="4"/>
        <charset val="136"/>
      </rPr>
      <t>華爾曼</t>
    </r>
    <phoneticPr fontId="3" type="noConversion"/>
  </si>
  <si>
    <r>
      <rPr>
        <sz val="12"/>
        <rFont val="標楷體"/>
        <family val="4"/>
        <charset val="136"/>
      </rPr>
      <t>亞洲圖書</t>
    </r>
    <phoneticPr fontId="3" type="noConversion"/>
  </si>
  <si>
    <r>
      <rPr>
        <sz val="12"/>
        <rFont val="標楷體"/>
        <family val="4"/>
        <charset val="136"/>
      </rPr>
      <t>你就是自己的幸運星</t>
    </r>
    <phoneticPr fontId="3" type="noConversion"/>
  </si>
  <si>
    <r>
      <rPr>
        <sz val="12"/>
        <rFont val="標楷體"/>
        <family val="4"/>
        <charset val="136"/>
      </rPr>
      <t>范湲</t>
    </r>
    <phoneticPr fontId="3" type="noConversion"/>
  </si>
  <si>
    <r>
      <rPr>
        <sz val="12"/>
        <rFont val="標楷體"/>
        <family val="4"/>
        <charset val="136"/>
      </rPr>
      <t>圓神</t>
    </r>
    <phoneticPr fontId="3" type="noConversion"/>
  </si>
  <si>
    <r>
      <rPr>
        <sz val="12"/>
        <rFont val="標楷體"/>
        <family val="4"/>
        <charset val="136"/>
      </rPr>
      <t>時間管理高手</t>
    </r>
    <phoneticPr fontId="3" type="noConversion"/>
  </si>
  <si>
    <r>
      <rPr>
        <sz val="12"/>
        <rFont val="標楷體"/>
        <family val="4"/>
        <charset val="136"/>
      </rPr>
      <t>呂宗昕</t>
    </r>
    <phoneticPr fontId="3" type="noConversion"/>
  </si>
  <si>
    <r>
      <rPr>
        <sz val="12"/>
        <rFont val="標楷體"/>
        <family val="4"/>
        <charset val="136"/>
      </rPr>
      <t>專心做好每一件事</t>
    </r>
    <phoneticPr fontId="3" type="noConversion"/>
  </si>
  <si>
    <r>
      <rPr>
        <sz val="12"/>
        <rFont val="標楷體"/>
        <family val="4"/>
        <charset val="136"/>
      </rPr>
      <t>張遙</t>
    </r>
    <phoneticPr fontId="3" type="noConversion"/>
  </si>
  <si>
    <r>
      <rPr>
        <sz val="12"/>
        <rFont val="標楷體"/>
        <family val="4"/>
        <charset val="136"/>
      </rPr>
      <t>紅螞蟻</t>
    </r>
    <phoneticPr fontId="3" type="noConversion"/>
  </si>
  <si>
    <r>
      <rPr>
        <sz val="12"/>
        <rFont val="標楷體"/>
        <family val="4"/>
        <charset val="136"/>
      </rPr>
      <t>身體我最大</t>
    </r>
    <r>
      <rPr>
        <sz val="12"/>
        <rFont val="Times New Roman"/>
        <family val="1"/>
      </rPr>
      <t>~</t>
    </r>
    <r>
      <rPr>
        <sz val="12"/>
        <rFont val="標楷體"/>
        <family val="4"/>
        <charset val="136"/>
      </rPr>
      <t>兒童性侵害防治手冊</t>
    </r>
    <phoneticPr fontId="3" type="noConversion"/>
  </si>
  <si>
    <r>
      <rPr>
        <sz val="12"/>
        <rFont val="標楷體"/>
        <family val="4"/>
        <charset val="136"/>
      </rPr>
      <t>勵馨基金會</t>
    </r>
    <phoneticPr fontId="3" type="noConversion"/>
  </si>
  <si>
    <r>
      <rPr>
        <sz val="12"/>
        <rFont val="標楷體"/>
        <family val="4"/>
        <charset val="136"/>
      </rPr>
      <t>從容而行，笑納人生</t>
    </r>
    <phoneticPr fontId="3" type="noConversion"/>
  </si>
  <si>
    <r>
      <rPr>
        <sz val="12"/>
        <rFont val="標楷體"/>
        <family val="4"/>
        <charset val="136"/>
      </rPr>
      <t>紮根教育永續會</t>
    </r>
    <phoneticPr fontId="3" type="noConversion"/>
  </si>
  <si>
    <r>
      <t>100.11</t>
    </r>
    <r>
      <rPr>
        <sz val="12"/>
        <rFont val="標楷體"/>
        <family val="4"/>
        <charset val="136"/>
      </rPr>
      <t>贈</t>
    </r>
    <phoneticPr fontId="3" type="noConversion"/>
  </si>
  <si>
    <r>
      <rPr>
        <sz val="12"/>
        <rFont val="標楷體"/>
        <family val="4"/>
        <charset val="136"/>
      </rPr>
      <t>我的非常心事</t>
    </r>
    <r>
      <rPr>
        <sz val="12"/>
        <rFont val="Times New Roman"/>
        <family val="1"/>
      </rPr>
      <t>-</t>
    </r>
    <r>
      <rPr>
        <sz val="12"/>
        <rFont val="標楷體"/>
        <family val="4"/>
        <charset val="136"/>
      </rPr>
      <t>生命</t>
    </r>
    <r>
      <rPr>
        <sz val="12"/>
        <rFont val="Times New Roman"/>
        <family val="1"/>
      </rPr>
      <t>Q&amp;A</t>
    </r>
    <phoneticPr fontId="3" type="noConversion"/>
  </si>
  <si>
    <r>
      <rPr>
        <sz val="12"/>
        <rFont val="標楷體"/>
        <family val="4"/>
        <charset val="136"/>
      </rPr>
      <t>國立大里高級中學</t>
    </r>
    <phoneticPr fontId="3" type="noConversion"/>
  </si>
  <si>
    <r>
      <rPr>
        <sz val="12"/>
        <rFont val="標楷體"/>
        <family val="4"/>
        <charset val="136"/>
      </rPr>
      <t>生命停看聽</t>
    </r>
    <r>
      <rPr>
        <sz val="12"/>
        <rFont val="Times New Roman"/>
        <family val="1"/>
      </rPr>
      <t>-</t>
    </r>
    <r>
      <rPr>
        <sz val="12"/>
        <rFont val="標楷體"/>
        <family val="4"/>
        <charset val="136"/>
      </rPr>
      <t>生命電影院</t>
    </r>
    <r>
      <rPr>
        <sz val="12"/>
        <rFont val="Times New Roman"/>
        <family val="1"/>
      </rPr>
      <t>/</t>
    </r>
    <r>
      <rPr>
        <sz val="12"/>
        <rFont val="標楷體"/>
        <family val="4"/>
        <charset val="136"/>
      </rPr>
      <t>生命圖書館</t>
    </r>
    <phoneticPr fontId="3" type="noConversion"/>
  </si>
  <si>
    <r>
      <rPr>
        <sz val="12"/>
        <rFont val="標楷體"/>
        <family val="4"/>
        <charset val="136"/>
      </rPr>
      <t>國立卓蘭實驗高級中學</t>
    </r>
    <phoneticPr fontId="3" type="noConversion"/>
  </si>
  <si>
    <r>
      <rPr>
        <sz val="12"/>
        <rFont val="標楷體"/>
        <family val="4"/>
        <charset val="136"/>
      </rPr>
      <t>「生涯規劃」影片教學資源手冊</t>
    </r>
    <phoneticPr fontId="3" type="noConversion"/>
  </si>
  <si>
    <r>
      <rPr>
        <sz val="12"/>
        <rFont val="標楷體"/>
        <family val="4"/>
        <charset val="136"/>
      </rPr>
      <t>教育部中等教育司</t>
    </r>
    <phoneticPr fontId="3" type="noConversion"/>
  </si>
  <si>
    <r>
      <rPr>
        <sz val="12"/>
        <rFont val="標楷體"/>
        <family val="4"/>
        <charset val="136"/>
      </rPr>
      <t>教養青少年，要用對方法</t>
    </r>
    <phoneticPr fontId="3" type="noConversion"/>
  </si>
  <si>
    <r>
      <rPr>
        <sz val="12"/>
        <rFont val="標楷體"/>
        <family val="4"/>
        <charset val="136"/>
      </rPr>
      <t>盧蘇偉</t>
    </r>
    <phoneticPr fontId="3" type="noConversion"/>
  </si>
  <si>
    <r>
      <rPr>
        <sz val="12"/>
        <rFont val="標楷體"/>
        <family val="4"/>
        <charset val="136"/>
      </rPr>
      <t>康健</t>
    </r>
    <phoneticPr fontId="3" type="noConversion"/>
  </si>
  <si>
    <r>
      <t>101.05</t>
    </r>
    <r>
      <rPr>
        <sz val="12"/>
        <rFont val="標楷體"/>
        <family val="4"/>
        <charset val="136"/>
      </rPr>
      <t>贈</t>
    </r>
    <phoneticPr fontId="3" type="noConversion"/>
  </si>
  <si>
    <r>
      <t>Bye-Bye</t>
    </r>
    <r>
      <rPr>
        <sz val="12"/>
        <rFont val="標楷體"/>
        <family val="4"/>
        <charset val="136"/>
      </rPr>
      <t>莫拉克</t>
    </r>
    <r>
      <rPr>
        <sz val="12"/>
        <rFont val="Times New Roman"/>
        <family val="1"/>
      </rPr>
      <t>-</t>
    </r>
    <r>
      <rPr>
        <sz val="12"/>
        <rFont val="標楷體"/>
        <family val="4"/>
        <charset val="136"/>
      </rPr>
      <t>生命及環境教育影像教材</t>
    </r>
    <phoneticPr fontId="3" type="noConversion"/>
  </si>
  <si>
    <r>
      <rPr>
        <sz val="12"/>
        <rFont val="標楷體"/>
        <family val="4"/>
        <charset val="136"/>
      </rPr>
      <t>教材</t>
    </r>
    <phoneticPr fontId="3" type="noConversion"/>
  </si>
  <si>
    <r>
      <t>101.06</t>
    </r>
    <r>
      <rPr>
        <sz val="12"/>
        <rFont val="標楷體"/>
        <family val="4"/>
        <charset val="136"/>
      </rPr>
      <t>贈</t>
    </r>
    <phoneticPr fontId="3" type="noConversion"/>
  </si>
  <si>
    <r>
      <rPr>
        <sz val="12"/>
        <rFont val="標楷體"/>
        <family val="4"/>
        <charset val="136"/>
      </rPr>
      <t>月亮，生日快樂</t>
    </r>
    <phoneticPr fontId="3" type="noConversion"/>
  </si>
  <si>
    <r>
      <rPr>
        <sz val="12"/>
        <rFont val="標楷體"/>
        <family val="4"/>
        <charset val="136"/>
      </rPr>
      <t>高明美</t>
    </r>
    <phoneticPr fontId="3" type="noConversion"/>
  </si>
  <si>
    <r>
      <rPr>
        <sz val="12"/>
        <rFont val="標楷體"/>
        <family val="4"/>
        <charset val="136"/>
      </rPr>
      <t>上誼</t>
    </r>
    <phoneticPr fontId="3" type="noConversion"/>
  </si>
  <si>
    <r>
      <rPr>
        <sz val="12"/>
        <rFont val="標楷體"/>
        <family val="4"/>
        <charset val="136"/>
      </rPr>
      <t>晚安，猩猩</t>
    </r>
    <phoneticPr fontId="3" type="noConversion"/>
  </si>
  <si>
    <r>
      <rPr>
        <sz val="12"/>
        <rFont val="標楷體"/>
        <family val="4"/>
        <charset val="136"/>
      </rPr>
      <t>佩琪‧芮士曼</t>
    </r>
    <phoneticPr fontId="3" type="noConversion"/>
  </si>
  <si>
    <r>
      <rPr>
        <sz val="12"/>
        <rFont val="標楷體"/>
        <family val="4"/>
        <charset val="136"/>
      </rPr>
      <t>好吵的蘿拉</t>
    </r>
    <phoneticPr fontId="3" type="noConversion"/>
  </si>
  <si>
    <r>
      <rPr>
        <sz val="12"/>
        <rFont val="標楷體"/>
        <family val="4"/>
        <charset val="136"/>
      </rPr>
      <t>張麗雪</t>
    </r>
    <phoneticPr fontId="3" type="noConversion"/>
  </si>
  <si>
    <r>
      <rPr>
        <sz val="12"/>
        <rFont val="標楷體"/>
        <family val="4"/>
        <charset val="136"/>
      </rPr>
      <t>三個強盜</t>
    </r>
    <phoneticPr fontId="3" type="noConversion"/>
  </si>
  <si>
    <r>
      <rPr>
        <sz val="12"/>
        <rFont val="標楷體"/>
        <family val="4"/>
        <charset val="136"/>
      </rPr>
      <t>張劍鳴</t>
    </r>
    <phoneticPr fontId="3" type="noConversion"/>
  </si>
  <si>
    <r>
      <rPr>
        <sz val="12"/>
        <rFont val="標楷體"/>
        <family val="4"/>
        <charset val="136"/>
      </rPr>
      <t>野餐</t>
    </r>
    <phoneticPr fontId="3" type="noConversion"/>
  </si>
  <si>
    <r>
      <rPr>
        <sz val="12"/>
        <rFont val="標楷體"/>
        <family val="4"/>
        <charset val="136"/>
      </rPr>
      <t>艾蜜莉‧艾諾‧麥考莉</t>
    </r>
    <phoneticPr fontId="3" type="noConversion"/>
  </si>
  <si>
    <r>
      <rPr>
        <sz val="12"/>
        <rFont val="標楷體"/>
        <family val="4"/>
        <charset val="136"/>
      </rPr>
      <t>麥斯的聖誕節</t>
    </r>
    <phoneticPr fontId="3" type="noConversion"/>
  </si>
  <si>
    <r>
      <rPr>
        <sz val="12"/>
        <rFont val="標楷體"/>
        <family val="4"/>
        <charset val="136"/>
      </rPr>
      <t>鄭榮珍</t>
    </r>
    <phoneticPr fontId="3" type="noConversion"/>
  </si>
  <si>
    <r>
      <rPr>
        <sz val="12"/>
        <rFont val="標楷體"/>
        <family val="4"/>
        <charset val="136"/>
      </rPr>
      <t>雪人</t>
    </r>
    <phoneticPr fontId="3" type="noConversion"/>
  </si>
  <si>
    <r>
      <rPr>
        <sz val="12"/>
        <rFont val="標楷體"/>
        <family val="4"/>
        <charset val="136"/>
      </rPr>
      <t>雷蒙‧布力格</t>
    </r>
    <phoneticPr fontId="3" type="noConversion"/>
  </si>
  <si>
    <r>
      <rPr>
        <sz val="12"/>
        <rFont val="標楷體"/>
        <family val="4"/>
        <charset val="136"/>
      </rPr>
      <t>母雞蘿絲去散步</t>
    </r>
    <phoneticPr fontId="3" type="noConversion"/>
  </si>
  <si>
    <r>
      <rPr>
        <sz val="12"/>
        <rFont val="標楷體"/>
        <family val="4"/>
        <charset val="136"/>
      </rPr>
      <t>佩特‧哈群斯</t>
    </r>
    <phoneticPr fontId="3" type="noConversion"/>
  </si>
  <si>
    <r>
      <rPr>
        <sz val="12"/>
        <rFont val="標楷體"/>
        <family val="4"/>
        <charset val="136"/>
      </rPr>
      <t>賣帽子</t>
    </r>
    <phoneticPr fontId="3" type="noConversion"/>
  </si>
  <si>
    <r>
      <rPr>
        <sz val="12"/>
        <rFont val="標楷體"/>
        <family val="4"/>
        <charset val="136"/>
      </rPr>
      <t>給姑媽笑一個</t>
    </r>
    <phoneticPr fontId="3" type="noConversion"/>
  </si>
  <si>
    <r>
      <rPr>
        <sz val="12"/>
        <rFont val="標楷體"/>
        <family val="4"/>
        <charset val="136"/>
      </rPr>
      <t>黛安‧佩特森</t>
    </r>
    <phoneticPr fontId="3" type="noConversion"/>
  </si>
  <si>
    <r>
      <rPr>
        <sz val="12"/>
        <rFont val="標楷體"/>
        <family val="4"/>
        <charset val="136"/>
      </rPr>
      <t>下雪天</t>
    </r>
    <phoneticPr fontId="3" type="noConversion"/>
  </si>
  <si>
    <r>
      <rPr>
        <sz val="12"/>
        <rFont val="標楷體"/>
        <family val="4"/>
        <charset val="136"/>
      </rPr>
      <t>柯倩華</t>
    </r>
    <phoneticPr fontId="3" type="noConversion"/>
  </si>
  <si>
    <r>
      <rPr>
        <sz val="12"/>
        <rFont val="標楷體"/>
        <family val="4"/>
        <charset val="136"/>
      </rPr>
      <t>小熊可可</t>
    </r>
    <phoneticPr fontId="3" type="noConversion"/>
  </si>
  <si>
    <r>
      <rPr>
        <sz val="12"/>
        <rFont val="標楷體"/>
        <family val="4"/>
        <charset val="136"/>
      </rPr>
      <t>朱昆槐</t>
    </r>
    <phoneticPr fontId="3" type="noConversion"/>
  </si>
  <si>
    <r>
      <rPr>
        <sz val="12"/>
        <rFont val="標楷體"/>
        <family val="4"/>
        <charset val="136"/>
      </rPr>
      <t>彼得的口哨</t>
    </r>
    <phoneticPr fontId="3" type="noConversion"/>
  </si>
  <si>
    <r>
      <rPr>
        <sz val="12"/>
        <rFont val="標楷體"/>
        <family val="4"/>
        <charset val="136"/>
      </rPr>
      <t>黃尹青</t>
    </r>
    <phoneticPr fontId="3" type="noConversion"/>
  </si>
  <si>
    <r>
      <rPr>
        <sz val="12"/>
        <rFont val="標楷體"/>
        <family val="4"/>
        <charset val="136"/>
      </rPr>
      <t>小喬逃跑了</t>
    </r>
    <phoneticPr fontId="3" type="noConversion"/>
  </si>
  <si>
    <r>
      <rPr>
        <sz val="12"/>
        <rFont val="標楷體"/>
        <family val="4"/>
        <charset val="136"/>
      </rPr>
      <t>陳宏淑</t>
    </r>
    <phoneticPr fontId="3" type="noConversion"/>
  </si>
  <si>
    <r>
      <rPr>
        <sz val="12"/>
        <rFont val="標楷體"/>
        <family val="4"/>
        <charset val="136"/>
      </rPr>
      <t>彼特的椅子</t>
    </r>
    <phoneticPr fontId="3" type="noConversion"/>
  </si>
  <si>
    <r>
      <rPr>
        <sz val="12"/>
        <rFont val="標楷體"/>
        <family val="4"/>
        <charset val="136"/>
      </rPr>
      <t>孫晴峰</t>
    </r>
    <phoneticPr fontId="3" type="noConversion"/>
  </si>
  <si>
    <r>
      <rPr>
        <sz val="12"/>
        <rFont val="標楷體"/>
        <family val="4"/>
        <charset val="136"/>
      </rPr>
      <t>我的名字</t>
    </r>
    <r>
      <rPr>
        <sz val="12"/>
        <rFont val="Times New Roman"/>
        <family val="1"/>
      </rPr>
      <t>Chrysanthemum</t>
    </r>
    <phoneticPr fontId="3" type="noConversion"/>
  </si>
  <si>
    <r>
      <rPr>
        <sz val="12"/>
        <rFont val="標楷體"/>
        <family val="4"/>
        <charset val="136"/>
      </rPr>
      <t>楊茂秀</t>
    </r>
    <phoneticPr fontId="3" type="noConversion"/>
  </si>
  <si>
    <r>
      <rPr>
        <sz val="12"/>
        <rFont val="標楷體"/>
        <family val="4"/>
        <charset val="136"/>
      </rPr>
      <t>最奇妙的蛋</t>
    </r>
    <phoneticPr fontId="3" type="noConversion"/>
  </si>
  <si>
    <r>
      <rPr>
        <sz val="12"/>
        <rFont val="標楷體"/>
        <family val="4"/>
        <charset val="136"/>
      </rPr>
      <t>李紫蓉</t>
    </r>
    <phoneticPr fontId="3" type="noConversion"/>
  </si>
  <si>
    <r>
      <rPr>
        <sz val="12"/>
        <rFont val="標楷體"/>
        <family val="4"/>
        <charset val="136"/>
      </rPr>
      <t>阿利的紅斗篷</t>
    </r>
    <phoneticPr fontId="3" type="noConversion"/>
  </si>
  <si>
    <r>
      <rPr>
        <sz val="12"/>
        <rFont val="標楷體"/>
        <family val="4"/>
        <charset val="136"/>
      </rPr>
      <t>愛音樂的馬可</t>
    </r>
    <phoneticPr fontId="3" type="noConversion"/>
  </si>
  <si>
    <r>
      <rPr>
        <sz val="12"/>
        <rFont val="標楷體"/>
        <family val="4"/>
        <charset val="136"/>
      </rPr>
      <t>柯清心</t>
    </r>
    <phoneticPr fontId="3" type="noConversion"/>
  </si>
  <si>
    <r>
      <rPr>
        <sz val="12"/>
        <rFont val="標楷體"/>
        <family val="4"/>
        <charset val="136"/>
      </rPr>
      <t>千變萬化</t>
    </r>
    <phoneticPr fontId="3" type="noConversion"/>
  </si>
  <si>
    <r>
      <rPr>
        <sz val="12"/>
        <rFont val="標楷體"/>
        <family val="4"/>
        <charset val="136"/>
      </rPr>
      <t>派克的小提琴</t>
    </r>
    <phoneticPr fontId="3" type="noConversion"/>
  </si>
  <si>
    <r>
      <rPr>
        <sz val="12"/>
        <rFont val="標楷體"/>
        <family val="4"/>
        <charset val="136"/>
      </rPr>
      <t>神奇變身水</t>
    </r>
    <phoneticPr fontId="3" type="noConversion"/>
  </si>
  <si>
    <r>
      <rPr>
        <sz val="12"/>
        <rFont val="標楷體"/>
        <family val="4"/>
        <charset val="136"/>
      </rPr>
      <t>何奕達</t>
    </r>
    <phoneticPr fontId="3" type="noConversion"/>
  </si>
  <si>
    <r>
      <rPr>
        <sz val="12"/>
        <rFont val="標楷體"/>
        <family val="4"/>
        <charset val="136"/>
      </rPr>
      <t>床底下的怪物</t>
    </r>
    <phoneticPr fontId="3" type="noConversion"/>
  </si>
  <si>
    <r>
      <rPr>
        <sz val="12"/>
        <rFont val="標楷體"/>
        <family val="4"/>
        <charset val="136"/>
      </rPr>
      <t>何奕佳</t>
    </r>
    <phoneticPr fontId="3" type="noConversion"/>
  </si>
  <si>
    <r>
      <rPr>
        <sz val="12"/>
        <rFont val="標楷體"/>
        <family val="4"/>
        <charset val="136"/>
      </rPr>
      <t>巫婆奶奶</t>
    </r>
    <phoneticPr fontId="3" type="noConversion"/>
  </si>
  <si>
    <r>
      <rPr>
        <sz val="12"/>
        <rFont val="標楷體"/>
        <family val="4"/>
        <charset val="136"/>
      </rPr>
      <t>阿虎開竅了</t>
    </r>
    <phoneticPr fontId="3" type="noConversion"/>
  </si>
  <si>
    <r>
      <rPr>
        <sz val="12"/>
        <rFont val="標楷體"/>
        <family val="4"/>
        <charset val="136"/>
      </rPr>
      <t>黃迺毓</t>
    </r>
    <phoneticPr fontId="3" type="noConversion"/>
  </si>
  <si>
    <r>
      <rPr>
        <sz val="12"/>
        <rFont val="標楷體"/>
        <family val="4"/>
        <charset val="136"/>
      </rPr>
      <t>驢小弟變石頭</t>
    </r>
    <phoneticPr fontId="3" type="noConversion"/>
  </si>
  <si>
    <r>
      <rPr>
        <sz val="12"/>
        <rFont val="標楷體"/>
        <family val="4"/>
        <charset val="136"/>
      </rPr>
      <t>神秘的蝌蚪</t>
    </r>
    <phoneticPr fontId="3" type="noConversion"/>
  </si>
  <si>
    <r>
      <rPr>
        <sz val="12"/>
        <rFont val="標楷體"/>
        <family val="4"/>
        <charset val="136"/>
      </rPr>
      <t>曾陽晴</t>
    </r>
    <phoneticPr fontId="3" type="noConversion"/>
  </si>
  <si>
    <r>
      <rPr>
        <sz val="12"/>
        <rFont val="標楷體"/>
        <family val="4"/>
        <charset val="136"/>
      </rPr>
      <t>大貓來了</t>
    </r>
    <phoneticPr fontId="3" type="noConversion"/>
  </si>
  <si>
    <r>
      <rPr>
        <sz val="12"/>
        <rFont val="標楷體"/>
        <family val="4"/>
        <charset val="136"/>
      </rPr>
      <t>法蘭克‧艾許</t>
    </r>
    <r>
      <rPr>
        <sz val="12"/>
        <rFont val="Times New Roman"/>
        <family val="1"/>
      </rPr>
      <t>,</t>
    </r>
    <r>
      <rPr>
        <sz val="12"/>
        <rFont val="標楷體"/>
        <family val="4"/>
        <charset val="136"/>
      </rPr>
      <t>佛拉迪摩‧維京</t>
    </r>
    <phoneticPr fontId="3" type="noConversion"/>
  </si>
  <si>
    <r>
      <rPr>
        <sz val="12"/>
        <rFont val="標楷體"/>
        <family val="4"/>
        <charset val="136"/>
      </rPr>
      <t>國王的新衣</t>
    </r>
    <phoneticPr fontId="3" type="noConversion"/>
  </si>
  <si>
    <r>
      <rPr>
        <sz val="12"/>
        <rFont val="標楷體"/>
        <family val="4"/>
        <charset val="136"/>
      </rPr>
      <t>蔣家語</t>
    </r>
    <phoneticPr fontId="3" type="noConversion"/>
  </si>
  <si>
    <r>
      <rPr>
        <sz val="12"/>
        <rFont val="標楷體"/>
        <family val="4"/>
        <charset val="136"/>
      </rPr>
      <t>田鼠阿佛</t>
    </r>
    <phoneticPr fontId="3" type="noConversion"/>
  </si>
  <si>
    <r>
      <rPr>
        <sz val="12"/>
        <rFont val="標楷體"/>
        <family val="4"/>
        <charset val="136"/>
      </rPr>
      <t>魚就是魚</t>
    </r>
    <phoneticPr fontId="3" type="noConversion"/>
  </si>
  <si>
    <r>
      <rPr>
        <sz val="12"/>
        <rFont val="標楷體"/>
        <family val="4"/>
        <charset val="136"/>
      </rPr>
      <t>鱷魚柯尼列斯</t>
    </r>
    <phoneticPr fontId="3" type="noConversion"/>
  </si>
  <si>
    <r>
      <rPr>
        <sz val="12"/>
        <rFont val="標楷體"/>
        <family val="4"/>
        <charset val="136"/>
      </rPr>
      <t>這是我的</t>
    </r>
    <phoneticPr fontId="3" type="noConversion"/>
  </si>
  <si>
    <r>
      <rPr>
        <sz val="12"/>
        <rFont val="標楷體"/>
        <family val="4"/>
        <charset val="136"/>
      </rPr>
      <t>孫麗芸</t>
    </r>
    <phoneticPr fontId="3" type="noConversion"/>
  </si>
  <si>
    <r>
      <rPr>
        <sz val="12"/>
        <rFont val="標楷體"/>
        <family val="4"/>
        <charset val="136"/>
      </rPr>
      <t>小黑魚</t>
    </r>
    <phoneticPr fontId="3" type="noConversion"/>
  </si>
  <si>
    <r>
      <rPr>
        <sz val="12"/>
        <rFont val="標楷體"/>
        <family val="4"/>
        <charset val="136"/>
      </rPr>
      <t>月下看貓頭鷹</t>
    </r>
    <phoneticPr fontId="3" type="noConversion"/>
  </si>
  <si>
    <r>
      <rPr>
        <sz val="12"/>
        <rFont val="標楷體"/>
        <family val="4"/>
        <charset val="136"/>
      </rPr>
      <t>林良</t>
    </r>
    <phoneticPr fontId="3" type="noConversion"/>
  </si>
  <si>
    <r>
      <rPr>
        <sz val="12"/>
        <rFont val="標楷體"/>
        <family val="4"/>
        <charset val="136"/>
      </rPr>
      <t>快樂的婚禮</t>
    </r>
    <phoneticPr fontId="3" type="noConversion"/>
  </si>
  <si>
    <r>
      <rPr>
        <sz val="12"/>
        <rFont val="標楷體"/>
        <family val="4"/>
        <charset val="136"/>
      </rPr>
      <t>老鼠牙醫－地嗖頭</t>
    </r>
    <phoneticPr fontId="3" type="noConversion"/>
  </si>
  <si>
    <r>
      <rPr>
        <sz val="12"/>
        <rFont val="標楷體"/>
        <family val="4"/>
        <charset val="136"/>
      </rPr>
      <t>為什麼蚊子老在人們耳朵邊嗡嗡叫</t>
    </r>
    <r>
      <rPr>
        <sz val="12"/>
        <rFont val="Times New Roman"/>
        <family val="1"/>
      </rPr>
      <t>?</t>
    </r>
    <phoneticPr fontId="3" type="noConversion"/>
  </si>
  <si>
    <r>
      <rPr>
        <sz val="12"/>
        <rFont val="標楷體"/>
        <family val="4"/>
        <charset val="136"/>
      </rPr>
      <t>快樂的貓頭鷹</t>
    </r>
    <phoneticPr fontId="3" type="noConversion"/>
  </si>
  <si>
    <r>
      <rPr>
        <sz val="12"/>
        <rFont val="標楷體"/>
        <family val="4"/>
        <charset val="136"/>
      </rPr>
      <t>鄭如晴</t>
    </r>
    <phoneticPr fontId="3" type="noConversion"/>
  </si>
  <si>
    <r>
      <rPr>
        <sz val="12"/>
        <rFont val="標楷體"/>
        <family val="4"/>
        <charset val="136"/>
      </rPr>
      <t>圖畫書視聽之旅第</t>
    </r>
    <r>
      <rPr>
        <sz val="12"/>
        <rFont val="Times New Roman"/>
        <family val="1"/>
      </rPr>
      <t>1</t>
    </r>
    <r>
      <rPr>
        <sz val="12"/>
        <rFont val="標楷體"/>
        <family val="4"/>
        <charset val="136"/>
      </rPr>
      <t>輯</t>
    </r>
    <phoneticPr fontId="3" type="noConversion"/>
  </si>
  <si>
    <r>
      <rPr>
        <sz val="12"/>
        <rFont val="標楷體"/>
        <family val="4"/>
        <charset val="136"/>
      </rPr>
      <t>圖畫書視聽之旅第</t>
    </r>
    <r>
      <rPr>
        <sz val="12"/>
        <rFont val="Times New Roman"/>
        <family val="1"/>
      </rPr>
      <t>2</t>
    </r>
    <r>
      <rPr>
        <sz val="12"/>
        <rFont val="標楷體"/>
        <family val="4"/>
        <charset val="136"/>
      </rPr>
      <t>輯</t>
    </r>
    <phoneticPr fontId="3" type="noConversion"/>
  </si>
  <si>
    <r>
      <rPr>
        <sz val="12"/>
        <rFont val="標楷體"/>
        <family val="4"/>
        <charset val="136"/>
      </rPr>
      <t>圖畫書視聽之旅第</t>
    </r>
    <r>
      <rPr>
        <sz val="12"/>
        <rFont val="Times New Roman"/>
        <family val="1"/>
      </rPr>
      <t>3</t>
    </r>
    <r>
      <rPr>
        <sz val="12"/>
        <rFont val="標楷體"/>
        <family val="4"/>
        <charset val="136"/>
      </rPr>
      <t>輯</t>
    </r>
    <phoneticPr fontId="3" type="noConversion"/>
  </si>
  <si>
    <r>
      <rPr>
        <sz val="12"/>
        <rFont val="標楷體"/>
        <family val="4"/>
        <charset val="136"/>
      </rPr>
      <t>圖畫書視聽之旅第</t>
    </r>
    <r>
      <rPr>
        <sz val="12"/>
        <rFont val="Times New Roman"/>
        <family val="1"/>
      </rPr>
      <t>4</t>
    </r>
    <r>
      <rPr>
        <sz val="12"/>
        <rFont val="標楷體"/>
        <family val="4"/>
        <charset val="136"/>
      </rPr>
      <t>輯</t>
    </r>
    <phoneticPr fontId="3" type="noConversion"/>
  </si>
  <si>
    <r>
      <rPr>
        <sz val="12"/>
        <rFont val="標楷體"/>
        <family val="4"/>
        <charset val="136"/>
      </rPr>
      <t>圖畫書視聽之旅第</t>
    </r>
    <r>
      <rPr>
        <sz val="12"/>
        <rFont val="Times New Roman"/>
        <family val="1"/>
      </rPr>
      <t>5</t>
    </r>
    <r>
      <rPr>
        <sz val="12"/>
        <rFont val="標楷體"/>
        <family val="4"/>
        <charset val="136"/>
      </rPr>
      <t>輯</t>
    </r>
    <phoneticPr fontId="3" type="noConversion"/>
  </si>
  <si>
    <r>
      <rPr>
        <sz val="12"/>
        <rFont val="標楷體"/>
        <family val="4"/>
        <charset val="136"/>
      </rPr>
      <t>圖畫書視聽之旅第</t>
    </r>
    <r>
      <rPr>
        <sz val="12"/>
        <rFont val="Times New Roman"/>
        <family val="1"/>
      </rPr>
      <t>6</t>
    </r>
    <r>
      <rPr>
        <sz val="12"/>
        <rFont val="標楷體"/>
        <family val="4"/>
        <charset val="136"/>
      </rPr>
      <t>輯</t>
    </r>
    <phoneticPr fontId="3" type="noConversion"/>
  </si>
  <si>
    <r>
      <rPr>
        <sz val="12"/>
        <rFont val="標楷體"/>
        <family val="4"/>
        <charset val="136"/>
      </rPr>
      <t>圖畫書視聽之旅第</t>
    </r>
    <r>
      <rPr>
        <sz val="12"/>
        <rFont val="Times New Roman"/>
        <family val="1"/>
      </rPr>
      <t>7</t>
    </r>
    <r>
      <rPr>
        <sz val="12"/>
        <rFont val="標楷體"/>
        <family val="4"/>
        <charset val="136"/>
      </rPr>
      <t>輯</t>
    </r>
    <phoneticPr fontId="3" type="noConversion"/>
  </si>
  <si>
    <r>
      <rPr>
        <sz val="12"/>
        <rFont val="標楷體"/>
        <family val="4"/>
        <charset val="136"/>
      </rPr>
      <t>圖畫書視聽之旅第</t>
    </r>
    <r>
      <rPr>
        <sz val="12"/>
        <rFont val="Times New Roman"/>
        <family val="1"/>
      </rPr>
      <t>8</t>
    </r>
    <r>
      <rPr>
        <sz val="12"/>
        <rFont val="標楷體"/>
        <family val="4"/>
        <charset val="136"/>
      </rPr>
      <t>輯</t>
    </r>
    <phoneticPr fontId="3" type="noConversion"/>
  </si>
  <si>
    <r>
      <rPr>
        <sz val="12"/>
        <rFont val="標楷體"/>
        <family val="4"/>
        <charset val="136"/>
      </rPr>
      <t>圖畫書視聽之旅家長手冊</t>
    </r>
    <phoneticPr fontId="3" type="noConversion"/>
  </si>
  <si>
    <r>
      <rPr>
        <sz val="12"/>
        <rFont val="標楷體"/>
        <family val="4"/>
        <charset val="136"/>
      </rPr>
      <t>速學！</t>
    </r>
    <r>
      <rPr>
        <sz val="12"/>
        <rFont val="Times New Roman"/>
        <family val="1"/>
      </rPr>
      <t>Word 2007</t>
    </r>
    <phoneticPr fontId="3" type="noConversion"/>
  </si>
  <si>
    <r>
      <rPr>
        <sz val="12"/>
        <rFont val="標楷體"/>
        <family val="4"/>
        <charset val="136"/>
      </rPr>
      <t>極光工作室</t>
    </r>
    <phoneticPr fontId="3" type="noConversion"/>
  </si>
  <si>
    <r>
      <rPr>
        <sz val="12"/>
        <rFont val="標楷體"/>
        <family val="4"/>
        <charset val="136"/>
      </rPr>
      <t>感恩的心</t>
    </r>
    <r>
      <rPr>
        <sz val="12"/>
        <rFont val="Times New Roman"/>
        <family val="1"/>
      </rPr>
      <t>˙</t>
    </r>
    <r>
      <rPr>
        <sz val="12"/>
        <rFont val="標楷體"/>
        <family val="4"/>
        <charset val="136"/>
      </rPr>
      <t>咱ㄟ媽祖</t>
    </r>
    <r>
      <rPr>
        <sz val="12"/>
        <rFont val="Times New Roman"/>
        <family val="1"/>
      </rPr>
      <t xml:space="preserve"> 2012</t>
    </r>
    <r>
      <rPr>
        <sz val="12"/>
        <rFont val="標楷體"/>
        <family val="4"/>
        <charset val="136"/>
      </rPr>
      <t>白沙屯媽祖徒步南巡</t>
    </r>
    <r>
      <rPr>
        <sz val="12"/>
        <rFont val="Times New Roman"/>
        <family val="1"/>
      </rPr>
      <t>˙</t>
    </r>
    <r>
      <rPr>
        <sz val="12"/>
        <rFont val="標楷體"/>
        <family val="4"/>
        <charset val="136"/>
      </rPr>
      <t>北港進香</t>
    </r>
    <phoneticPr fontId="3" type="noConversion"/>
  </si>
  <si>
    <r>
      <t>101.08</t>
    </r>
    <r>
      <rPr>
        <sz val="12"/>
        <rFont val="標楷體"/>
        <family val="4"/>
        <charset val="136"/>
      </rPr>
      <t>贈</t>
    </r>
    <phoneticPr fontId="3" type="noConversion"/>
  </si>
  <si>
    <r>
      <rPr>
        <sz val="12"/>
        <rFont val="標楷體"/>
        <family val="4"/>
        <charset val="136"/>
      </rPr>
      <t>幸福職人教學資源（手冊</t>
    </r>
    <r>
      <rPr>
        <sz val="12"/>
        <rFont val="Times New Roman"/>
        <family val="1"/>
      </rPr>
      <t>+dvd</t>
    </r>
    <r>
      <rPr>
        <sz val="12"/>
        <rFont val="標楷體"/>
        <family val="4"/>
        <charset val="136"/>
      </rPr>
      <t>）</t>
    </r>
    <phoneticPr fontId="3" type="noConversion"/>
  </si>
  <si>
    <r>
      <t>13</t>
    </r>
    <r>
      <rPr>
        <sz val="12"/>
        <rFont val="標楷體"/>
        <family val="4"/>
        <charset val="136"/>
      </rPr>
      <t>歲新娘</t>
    </r>
    <phoneticPr fontId="3" type="noConversion"/>
  </si>
  <si>
    <r>
      <rPr>
        <sz val="12"/>
        <rFont val="標楷體"/>
        <family val="4"/>
        <charset val="136"/>
      </rPr>
      <t>鄒嘉容譯</t>
    </r>
    <phoneticPr fontId="3" type="noConversion"/>
  </si>
  <si>
    <r>
      <rPr>
        <sz val="12"/>
        <rFont val="標楷體"/>
        <family val="4"/>
        <charset val="136"/>
      </rPr>
      <t>臺灣東方</t>
    </r>
    <phoneticPr fontId="3" type="noConversion"/>
  </si>
  <si>
    <r>
      <t>16</t>
    </r>
    <r>
      <rPr>
        <sz val="12"/>
        <rFont val="標楷體"/>
        <family val="4"/>
        <charset val="136"/>
      </rPr>
      <t>歲爸爸</t>
    </r>
    <phoneticPr fontId="3" type="noConversion"/>
  </si>
  <si>
    <r>
      <t>101.12</t>
    </r>
    <r>
      <rPr>
        <sz val="12"/>
        <rFont val="標楷體"/>
        <family val="4"/>
        <charset val="136"/>
      </rPr>
      <t>購</t>
    </r>
    <r>
      <rPr>
        <sz val="12"/>
        <rFont val="細明體"/>
        <family val="3"/>
        <charset val="136"/>
      </rPr>
      <t/>
    </r>
  </si>
  <si>
    <r>
      <rPr>
        <sz val="12"/>
        <rFont val="標楷體"/>
        <family val="4"/>
        <charset val="136"/>
      </rPr>
      <t>高中職適性輔導測驗工具參考手冊</t>
    </r>
    <phoneticPr fontId="3" type="noConversion"/>
  </si>
  <si>
    <r>
      <rPr>
        <sz val="12"/>
        <rFont val="標楷體"/>
        <family val="4"/>
        <charset val="136"/>
      </rPr>
      <t>防治學生藥物濫用補充教材</t>
    </r>
    <r>
      <rPr>
        <sz val="12"/>
        <rFont val="Times New Roman"/>
        <family val="1"/>
      </rPr>
      <t>-</t>
    </r>
    <r>
      <rPr>
        <sz val="12"/>
        <rFont val="標楷體"/>
        <family val="4"/>
        <charset val="136"/>
      </rPr>
      <t>高中職篇</t>
    </r>
    <phoneticPr fontId="3" type="noConversion"/>
  </si>
  <si>
    <r>
      <t>102.04</t>
    </r>
    <r>
      <rPr>
        <sz val="12"/>
        <rFont val="標楷體"/>
        <family val="4"/>
        <charset val="136"/>
      </rPr>
      <t>教官室贈</t>
    </r>
    <phoneticPr fontId="3" type="noConversion"/>
  </si>
  <si>
    <r>
      <rPr>
        <sz val="12"/>
        <rFont val="標楷體"/>
        <family val="4"/>
        <charset val="136"/>
      </rPr>
      <t>生命是長期而持續的累積</t>
    </r>
    <phoneticPr fontId="3" type="noConversion"/>
  </si>
  <si>
    <r>
      <rPr>
        <sz val="12"/>
        <rFont val="標楷體"/>
        <family val="4"/>
        <charset val="136"/>
      </rPr>
      <t>彭明輝</t>
    </r>
    <phoneticPr fontId="3" type="noConversion"/>
  </si>
  <si>
    <r>
      <t>102.07</t>
    </r>
    <r>
      <rPr>
        <sz val="12"/>
        <rFont val="標楷體"/>
        <family val="4"/>
        <charset val="136"/>
      </rPr>
      <t>贈</t>
    </r>
    <phoneticPr fontId="3" type="noConversion"/>
  </si>
  <si>
    <r>
      <rPr>
        <sz val="12"/>
        <rFont val="標楷體"/>
        <family val="4"/>
        <charset val="136"/>
      </rPr>
      <t>災難</t>
    </r>
    <r>
      <rPr>
        <sz val="12"/>
        <rFont val="Times New Roman"/>
        <family val="1"/>
      </rPr>
      <t>(</t>
    </r>
    <r>
      <rPr>
        <sz val="12"/>
        <rFont val="標楷體"/>
        <family val="4"/>
        <charset val="136"/>
      </rPr>
      <t>或創傷</t>
    </r>
    <r>
      <rPr>
        <sz val="12"/>
        <rFont val="Times New Roman"/>
        <family val="1"/>
      </rPr>
      <t>)</t>
    </r>
    <r>
      <rPr>
        <sz val="12"/>
        <rFont val="標楷體"/>
        <family val="4"/>
        <charset val="136"/>
      </rPr>
      <t>後學校諮商與輔導工作參考手冊</t>
    </r>
    <phoneticPr fontId="3" type="noConversion"/>
  </si>
  <si>
    <r>
      <rPr>
        <sz val="12"/>
        <rFont val="標楷體"/>
        <family val="4"/>
        <charset val="136"/>
      </rPr>
      <t>賴念華</t>
    </r>
    <phoneticPr fontId="3" type="noConversion"/>
  </si>
  <si>
    <r>
      <rPr>
        <sz val="12"/>
        <rFont val="標楷體"/>
        <family val="4"/>
        <charset val="136"/>
      </rPr>
      <t>這樣學習改變了我</t>
    </r>
    <phoneticPr fontId="3" type="noConversion"/>
  </si>
  <si>
    <r>
      <rPr>
        <sz val="12"/>
        <rFont val="標楷體"/>
        <family val="4"/>
        <charset val="136"/>
      </rPr>
      <t>齋藤孝</t>
    </r>
    <phoneticPr fontId="3" type="noConversion"/>
  </si>
  <si>
    <r>
      <rPr>
        <sz val="12"/>
        <rFont val="標楷體"/>
        <family val="4"/>
        <charset val="136"/>
      </rPr>
      <t>大田</t>
    </r>
    <phoneticPr fontId="3" type="noConversion"/>
  </si>
  <si>
    <r>
      <rPr>
        <sz val="12"/>
        <rFont val="標楷體"/>
        <family val="4"/>
        <charset val="136"/>
      </rPr>
      <t>大學甄選錄取指南</t>
    </r>
    <phoneticPr fontId="3" type="noConversion"/>
  </si>
  <si>
    <r>
      <rPr>
        <sz val="12"/>
        <rFont val="標楷體"/>
        <family val="4"/>
        <charset val="136"/>
      </rPr>
      <t>雜誌</t>
    </r>
    <phoneticPr fontId="3" type="noConversion"/>
  </si>
  <si>
    <r>
      <t>102.10</t>
    </r>
    <r>
      <rPr>
        <sz val="12"/>
        <rFont val="標楷體"/>
        <family val="4"/>
        <charset val="136"/>
      </rPr>
      <t>贈</t>
    </r>
    <phoneticPr fontId="3" type="noConversion"/>
  </si>
  <si>
    <r>
      <rPr>
        <sz val="12"/>
        <rFont val="標楷體"/>
        <family val="4"/>
        <charset val="136"/>
      </rPr>
      <t>鱷魚和長頸鹿</t>
    </r>
    <r>
      <rPr>
        <sz val="12"/>
        <rFont val="Times New Roman"/>
        <family val="1"/>
      </rPr>
      <t>~</t>
    </r>
    <r>
      <rPr>
        <sz val="12"/>
        <rFont val="標楷體"/>
        <family val="4"/>
        <charset val="136"/>
      </rPr>
      <t>搬過來、搬過去</t>
    </r>
    <phoneticPr fontId="3" type="noConversion"/>
  </si>
  <si>
    <r>
      <rPr>
        <sz val="12"/>
        <rFont val="標楷體"/>
        <family val="4"/>
        <charset val="136"/>
      </rPr>
      <t>方素珍編譯</t>
    </r>
    <phoneticPr fontId="3" type="noConversion"/>
  </si>
  <si>
    <r>
      <rPr>
        <sz val="12"/>
        <rFont val="標楷體"/>
        <family val="4"/>
        <charset val="136"/>
      </rPr>
      <t>三之三文化</t>
    </r>
    <phoneticPr fontId="3" type="noConversion"/>
  </si>
  <si>
    <r>
      <t>103.02</t>
    </r>
    <r>
      <rPr>
        <sz val="12"/>
        <rFont val="標楷體"/>
        <family val="4"/>
        <charset val="136"/>
      </rPr>
      <t>贈</t>
    </r>
    <phoneticPr fontId="3" type="noConversion"/>
  </si>
  <si>
    <r>
      <rPr>
        <sz val="12"/>
        <rFont val="標楷體"/>
        <family val="4"/>
        <charset val="136"/>
      </rPr>
      <t>高中職生涯輔導</t>
    </r>
    <r>
      <rPr>
        <sz val="12"/>
        <rFont val="Times New Roman"/>
        <family val="1"/>
      </rPr>
      <t xml:space="preserve"> </t>
    </r>
    <r>
      <rPr>
        <sz val="12"/>
        <rFont val="標楷體"/>
        <family val="4"/>
        <charset val="136"/>
      </rPr>
      <t>特色活動彙編</t>
    </r>
    <phoneticPr fontId="3" type="noConversion"/>
  </si>
  <si>
    <r>
      <rPr>
        <sz val="12"/>
        <rFont val="標楷體"/>
        <family val="4"/>
        <charset val="136"/>
      </rPr>
      <t>國立屏東高級中學</t>
    </r>
    <phoneticPr fontId="3" type="noConversion"/>
  </si>
  <si>
    <r>
      <rPr>
        <sz val="12"/>
        <rFont val="標楷體"/>
        <family val="4"/>
        <charset val="136"/>
      </rPr>
      <t>自立少年服務資源手冊</t>
    </r>
    <phoneticPr fontId="3" type="noConversion"/>
  </si>
  <si>
    <r>
      <rPr>
        <sz val="12"/>
        <rFont val="標楷體"/>
        <family val="4"/>
        <charset val="136"/>
      </rPr>
      <t>全國自立少年資源中心</t>
    </r>
    <phoneticPr fontId="3" type="noConversion"/>
  </si>
  <si>
    <r>
      <rPr>
        <sz val="12"/>
        <rFont val="標楷體"/>
        <family val="4"/>
        <charset val="136"/>
      </rPr>
      <t>社團法人中華育幼機構兒童關懷協會</t>
    </r>
    <phoneticPr fontId="3" type="noConversion"/>
  </si>
  <si>
    <r>
      <rPr>
        <sz val="12"/>
        <rFont val="標楷體"/>
        <family val="4"/>
        <charset val="136"/>
      </rPr>
      <t>超越達人</t>
    </r>
    <r>
      <rPr>
        <sz val="12"/>
        <rFont val="Times New Roman"/>
        <family val="1"/>
      </rPr>
      <t xml:space="preserve"> 17</t>
    </r>
    <r>
      <rPr>
        <sz val="12"/>
        <rFont val="標楷體"/>
        <family val="4"/>
        <charset val="136"/>
      </rPr>
      <t>位專家領航</t>
    </r>
    <r>
      <rPr>
        <sz val="12"/>
        <rFont val="Times New Roman"/>
        <family val="1"/>
      </rPr>
      <t>˙</t>
    </r>
    <r>
      <rPr>
        <sz val="12"/>
        <rFont val="標楷體"/>
        <family val="4"/>
        <charset val="136"/>
      </rPr>
      <t>開啟孩子的職場想像</t>
    </r>
    <phoneticPr fontId="3" type="noConversion"/>
  </si>
  <si>
    <r>
      <rPr>
        <sz val="12"/>
        <rFont val="標楷體"/>
        <family val="4"/>
        <charset val="136"/>
      </rPr>
      <t>蘇巧慧</t>
    </r>
    <phoneticPr fontId="3" type="noConversion"/>
  </si>
  <si>
    <r>
      <rPr>
        <sz val="12"/>
        <rFont val="標楷體"/>
        <family val="4"/>
        <charset val="136"/>
      </rPr>
      <t>佛光山名家百人碑牆</t>
    </r>
    <phoneticPr fontId="3" type="noConversion"/>
  </si>
  <si>
    <r>
      <rPr>
        <sz val="12"/>
        <rFont val="標楷體"/>
        <family val="4"/>
        <charset val="136"/>
      </rPr>
      <t>星雲大師</t>
    </r>
    <phoneticPr fontId="3" type="noConversion"/>
  </si>
  <si>
    <r>
      <rPr>
        <sz val="12"/>
        <rFont val="標楷體"/>
        <family val="4"/>
        <charset val="136"/>
      </rPr>
      <t>佛光文化</t>
    </r>
    <phoneticPr fontId="3" type="noConversion"/>
  </si>
  <si>
    <r>
      <rPr>
        <sz val="12"/>
        <rFont val="標楷體"/>
        <family val="4"/>
        <charset val="136"/>
      </rPr>
      <t>戀戀正心</t>
    </r>
    <phoneticPr fontId="3" type="noConversion"/>
  </si>
  <si>
    <r>
      <rPr>
        <sz val="12"/>
        <rFont val="標楷體"/>
        <family val="4"/>
        <charset val="136"/>
      </rPr>
      <t>陳榮俊</t>
    </r>
    <phoneticPr fontId="3" type="noConversion"/>
  </si>
  <si>
    <r>
      <rPr>
        <sz val="12"/>
        <rFont val="標楷體"/>
        <family val="4"/>
        <charset val="136"/>
      </rPr>
      <t>東瑩文化</t>
    </r>
    <phoneticPr fontId="3" type="noConversion"/>
  </si>
  <si>
    <r>
      <t>AK</t>
    </r>
    <r>
      <rPr>
        <sz val="12"/>
        <rFont val="標楷體"/>
        <family val="4"/>
        <charset val="136"/>
      </rPr>
      <t>與大頭文</t>
    </r>
    <phoneticPr fontId="3" type="noConversion"/>
  </si>
  <si>
    <r>
      <rPr>
        <sz val="12"/>
        <rFont val="標楷體"/>
        <family val="4"/>
        <charset val="136"/>
      </rPr>
      <t>集合</t>
    </r>
  </si>
  <si>
    <r>
      <t>103.06</t>
    </r>
    <r>
      <rPr>
        <sz val="12"/>
        <rFont val="標楷體"/>
        <family val="4"/>
        <charset val="136"/>
      </rPr>
      <t>贈</t>
    </r>
    <phoneticPr fontId="3" type="noConversion"/>
  </si>
  <si>
    <r>
      <rPr>
        <sz val="12"/>
        <rFont val="標楷體"/>
        <family val="4"/>
        <charset val="136"/>
      </rPr>
      <t>我的好友異性戀</t>
    </r>
    <phoneticPr fontId="3" type="noConversion"/>
  </si>
  <si>
    <r>
      <rPr>
        <sz val="12"/>
        <rFont val="標楷體"/>
        <family val="4"/>
        <charset val="136"/>
      </rPr>
      <t>集合出版</t>
    </r>
    <r>
      <rPr>
        <sz val="12"/>
        <rFont val="Times New Roman"/>
        <family val="1"/>
      </rPr>
      <t xml:space="preserve"> </t>
    </r>
    <r>
      <rPr>
        <sz val="12"/>
        <rFont val="標楷體"/>
        <family val="4"/>
        <charset val="136"/>
      </rPr>
      <t>編輯站</t>
    </r>
    <r>
      <rPr>
        <sz val="12"/>
        <rFont val="Times New Roman"/>
        <family val="1"/>
      </rPr>
      <t>/</t>
    </r>
    <r>
      <rPr>
        <sz val="12"/>
        <rFont val="標楷體"/>
        <family val="4"/>
        <charset val="136"/>
      </rPr>
      <t>著</t>
    </r>
  </si>
  <si>
    <r>
      <rPr>
        <sz val="12"/>
        <rFont val="標楷體"/>
        <family val="4"/>
        <charset val="136"/>
      </rPr>
      <t>星星</t>
    </r>
    <phoneticPr fontId="3" type="noConversion"/>
  </si>
  <si>
    <r>
      <rPr>
        <sz val="12"/>
        <rFont val="標楷體"/>
        <family val="4"/>
        <charset val="136"/>
      </rPr>
      <t>旻兒</t>
    </r>
    <phoneticPr fontId="3" type="noConversion"/>
  </si>
  <si>
    <r>
      <rPr>
        <sz val="12"/>
        <rFont val="標楷體"/>
        <family val="4"/>
        <charset val="136"/>
      </rPr>
      <t>一世上海未完緣</t>
    </r>
    <phoneticPr fontId="3" type="noConversion"/>
  </si>
  <si>
    <r>
      <rPr>
        <sz val="12"/>
        <rFont val="標楷體"/>
        <family val="4"/>
        <charset val="136"/>
      </rPr>
      <t>夜嵐</t>
    </r>
  </si>
  <si>
    <r>
      <rPr>
        <sz val="12"/>
        <rFont val="標楷體"/>
        <family val="4"/>
        <charset val="136"/>
      </rPr>
      <t>拉索預言</t>
    </r>
    <phoneticPr fontId="3" type="noConversion"/>
  </si>
  <si>
    <r>
      <rPr>
        <sz val="12"/>
        <rFont val="標楷體"/>
        <family val="4"/>
        <charset val="136"/>
      </rPr>
      <t>拉索</t>
    </r>
    <phoneticPr fontId="3" type="noConversion"/>
  </si>
  <si>
    <r>
      <rPr>
        <sz val="12"/>
        <rFont val="標楷體"/>
        <family val="4"/>
        <charset val="136"/>
      </rPr>
      <t>這樣我們就能永遠在一起</t>
    </r>
    <phoneticPr fontId="3" type="noConversion"/>
  </si>
  <si>
    <r>
      <rPr>
        <sz val="12"/>
        <rFont val="標楷體"/>
        <family val="4"/>
        <charset val="136"/>
      </rPr>
      <t>貓小姐</t>
    </r>
  </si>
  <si>
    <r>
      <rPr>
        <sz val="12"/>
        <rFont val="標楷體"/>
        <family val="4"/>
        <charset val="136"/>
      </rPr>
      <t>玫瑰園怪奇事件簿</t>
    </r>
    <phoneticPr fontId="3" type="noConversion"/>
  </si>
  <si>
    <r>
      <rPr>
        <sz val="12"/>
        <rFont val="標楷體"/>
        <family val="4"/>
        <charset val="136"/>
      </rPr>
      <t>祐希</t>
    </r>
    <r>
      <rPr>
        <sz val="12"/>
        <rFont val="Times New Roman"/>
        <family val="1"/>
      </rPr>
      <t/>
    </r>
    <phoneticPr fontId="3" type="noConversion"/>
  </si>
  <si>
    <r>
      <rPr>
        <sz val="12"/>
        <rFont val="標楷體"/>
        <family val="4"/>
        <charset val="136"/>
      </rPr>
      <t>孔夫子的拉子學生</t>
    </r>
    <r>
      <rPr>
        <sz val="12"/>
        <rFont val="Times New Roman"/>
        <family val="1"/>
      </rPr>
      <t>-</t>
    </r>
    <r>
      <rPr>
        <sz val="12"/>
        <rFont val="標楷體"/>
        <family val="4"/>
        <charset val="136"/>
      </rPr>
      <t>路往前走</t>
    </r>
    <phoneticPr fontId="3" type="noConversion"/>
  </si>
  <si>
    <r>
      <rPr>
        <sz val="12"/>
        <rFont val="標楷體"/>
        <family val="4"/>
        <charset val="136"/>
      </rPr>
      <t>吳淑姿</t>
    </r>
  </si>
  <si>
    <r>
      <rPr>
        <sz val="12"/>
        <rFont val="標楷體"/>
        <family val="4"/>
        <charset val="136"/>
      </rPr>
      <t>孔夫子的拉子學生</t>
    </r>
    <r>
      <rPr>
        <sz val="12"/>
        <rFont val="Times New Roman"/>
        <family val="1"/>
      </rPr>
      <t>-</t>
    </r>
    <r>
      <rPr>
        <sz val="12"/>
        <rFont val="標楷體"/>
        <family val="4"/>
        <charset val="136"/>
      </rPr>
      <t>她來自貓城</t>
    </r>
    <phoneticPr fontId="3" type="noConversion"/>
  </si>
  <si>
    <r>
      <rPr>
        <sz val="12"/>
        <rFont val="標楷體"/>
        <family val="4"/>
        <charset val="136"/>
      </rPr>
      <t>卓嘉琳</t>
    </r>
  </si>
  <si>
    <r>
      <rPr>
        <sz val="12"/>
        <rFont val="標楷體"/>
        <family val="4"/>
        <charset val="136"/>
      </rPr>
      <t>赤裸青春</t>
    </r>
    <phoneticPr fontId="3" type="noConversion"/>
  </si>
  <si>
    <r>
      <rPr>
        <sz val="12"/>
        <rFont val="標楷體"/>
        <family val="4"/>
        <charset val="136"/>
      </rPr>
      <t>甯夏</t>
    </r>
  </si>
  <si>
    <r>
      <rPr>
        <sz val="12"/>
        <rFont val="標楷體"/>
        <family val="4"/>
        <charset val="136"/>
      </rPr>
      <t>藍色大海</t>
    </r>
    <phoneticPr fontId="3" type="noConversion"/>
  </si>
  <si>
    <r>
      <rPr>
        <sz val="12"/>
        <rFont val="標楷體"/>
        <family val="4"/>
        <charset val="136"/>
      </rPr>
      <t>曉姬</t>
    </r>
  </si>
  <si>
    <r>
      <rPr>
        <sz val="12"/>
        <rFont val="標楷體"/>
        <family val="4"/>
        <charset val="136"/>
      </rPr>
      <t>誰讓我流淚</t>
    </r>
    <phoneticPr fontId="3" type="noConversion"/>
  </si>
  <si>
    <r>
      <rPr>
        <sz val="12"/>
        <rFont val="標楷體"/>
        <family val="4"/>
        <charset val="136"/>
      </rPr>
      <t>小也</t>
    </r>
  </si>
  <si>
    <r>
      <rPr>
        <sz val="12"/>
        <rFont val="標楷體"/>
        <family val="4"/>
        <charset val="136"/>
      </rPr>
      <t>佳節‧家結愉快？</t>
    </r>
    <phoneticPr fontId="3" type="noConversion"/>
  </si>
  <si>
    <r>
      <rPr>
        <sz val="12"/>
        <rFont val="標楷體"/>
        <family val="4"/>
        <charset val="136"/>
      </rPr>
      <t>社團法人台灣同志諮詢熱線協會家庭小組</t>
    </r>
    <phoneticPr fontId="3" type="noConversion"/>
  </si>
  <si>
    <r>
      <rPr>
        <sz val="12"/>
        <rFont val="標楷體"/>
        <family val="4"/>
        <charset val="136"/>
      </rPr>
      <t>台灣同志諮詢熱線協會</t>
    </r>
  </si>
  <si>
    <r>
      <t>103.09</t>
    </r>
    <r>
      <rPr>
        <sz val="12"/>
        <rFont val="標楷體"/>
        <family val="4"/>
        <charset val="136"/>
      </rPr>
      <t>贈</t>
    </r>
    <phoneticPr fontId="3" type="noConversion"/>
  </si>
  <si>
    <r>
      <rPr>
        <sz val="12"/>
        <rFont val="標楷體"/>
        <family val="4"/>
        <charset val="136"/>
      </rPr>
      <t>翻鍋的滋味：開平餐飲學校</t>
    </r>
    <r>
      <rPr>
        <sz val="12"/>
        <rFont val="Times New Roman"/>
        <family val="1"/>
      </rPr>
      <t>24</t>
    </r>
    <r>
      <rPr>
        <sz val="12"/>
        <rFont val="標楷體"/>
        <family val="4"/>
        <charset val="136"/>
      </rPr>
      <t>個愛與尊重的故事</t>
    </r>
  </si>
  <si>
    <r>
      <rPr>
        <sz val="12"/>
        <rFont val="標楷體"/>
        <family val="4"/>
        <charset val="136"/>
      </rPr>
      <t>夏惠汶</t>
    </r>
  </si>
  <si>
    <r>
      <rPr>
        <sz val="12"/>
        <rFont val="標楷體"/>
        <family val="4"/>
        <charset val="136"/>
      </rPr>
      <t>商業周刊</t>
    </r>
  </si>
  <si>
    <r>
      <rPr>
        <sz val="12"/>
        <rFont val="標楷體"/>
        <family val="4"/>
        <charset val="136"/>
      </rPr>
      <t>青少年的叛逆，都是５％惹的禍</t>
    </r>
  </si>
  <si>
    <r>
      <rPr>
        <sz val="12"/>
        <rFont val="標楷體"/>
        <family val="4"/>
        <charset val="136"/>
      </rPr>
      <t>丘引</t>
    </r>
  </si>
  <si>
    <r>
      <rPr>
        <sz val="12"/>
        <rFont val="標楷體"/>
        <family val="4"/>
        <charset val="136"/>
      </rPr>
      <t>新手父母</t>
    </r>
  </si>
  <si>
    <r>
      <rPr>
        <sz val="12"/>
        <rFont val="標楷體"/>
        <family val="4"/>
        <charset val="136"/>
      </rPr>
      <t>猶太媽媽這樣教思考：教出守信用、能分享、會理財的好孩子</t>
    </r>
  </si>
  <si>
    <r>
      <rPr>
        <sz val="12"/>
        <rFont val="標楷體"/>
        <family val="4"/>
        <charset val="136"/>
      </rPr>
      <t>孫玉梅</t>
    </r>
  </si>
  <si>
    <r>
      <rPr>
        <sz val="12"/>
        <rFont val="標楷體"/>
        <family val="4"/>
        <charset val="136"/>
      </rPr>
      <t>野人</t>
    </r>
  </si>
  <si>
    <r>
      <t>103.12</t>
    </r>
    <r>
      <rPr>
        <sz val="12"/>
        <rFont val="標楷體"/>
        <family val="4"/>
        <charset val="136"/>
      </rPr>
      <t>購</t>
    </r>
    <r>
      <rPr>
        <sz val="12"/>
        <rFont val="細明體"/>
        <family val="3"/>
        <charset val="136"/>
      </rPr>
      <t/>
    </r>
  </si>
  <si>
    <r>
      <rPr>
        <sz val="12"/>
        <rFont val="標楷體"/>
        <family val="4"/>
        <charset val="136"/>
      </rPr>
      <t>陪一顆心長大：從心理諮商到養兒育女</t>
    </r>
  </si>
  <si>
    <r>
      <rPr>
        <sz val="12"/>
        <rFont val="標楷體"/>
        <family val="4"/>
        <charset val="136"/>
      </rPr>
      <t>黃士鈞（哈克）、</t>
    </r>
    <r>
      <rPr>
        <sz val="12"/>
        <rFont val="Times New Roman"/>
        <family val="1"/>
      </rPr>
      <t> </t>
    </r>
    <r>
      <rPr>
        <sz val="12"/>
        <rFont val="標楷體"/>
        <family val="4"/>
        <charset val="136"/>
      </rPr>
      <t>黃錦敦</t>
    </r>
  </si>
  <si>
    <r>
      <rPr>
        <sz val="12"/>
        <rFont val="標楷體"/>
        <family val="4"/>
        <charset val="136"/>
      </rPr>
      <t>方智</t>
    </r>
  </si>
  <si>
    <r>
      <rPr>
        <sz val="12"/>
        <rFont val="標楷體"/>
        <family val="4"/>
        <charset val="136"/>
      </rPr>
      <t>拆解孩子的青春地雷</t>
    </r>
  </si>
  <si>
    <r>
      <rPr>
        <sz val="12"/>
        <rFont val="標楷體"/>
        <family val="4"/>
        <charset val="136"/>
      </rPr>
      <t>王意中</t>
    </r>
  </si>
  <si>
    <r>
      <rPr>
        <sz val="12"/>
        <rFont val="標楷體"/>
        <family val="4"/>
        <charset val="136"/>
      </rPr>
      <t>寶瓶文化</t>
    </r>
  </si>
  <si>
    <r>
      <rPr>
        <sz val="12"/>
        <rFont val="標楷體"/>
        <family val="4"/>
        <charset val="136"/>
      </rPr>
      <t>標準答案：臨床心理師的大格局教養</t>
    </r>
  </si>
  <si>
    <r>
      <rPr>
        <sz val="12"/>
        <rFont val="標楷體"/>
        <family val="4"/>
        <charset val="136"/>
      </rPr>
      <t>好父母是後天學來的：王浩威醫師親子門診</t>
    </r>
  </si>
  <si>
    <r>
      <rPr>
        <sz val="12"/>
        <rFont val="標楷體"/>
        <family val="4"/>
        <charset val="136"/>
      </rPr>
      <t>王浩威</t>
    </r>
  </si>
  <si>
    <r>
      <rPr>
        <sz val="12"/>
        <rFont val="標楷體"/>
        <family val="4"/>
        <charset val="136"/>
      </rPr>
      <t>心靈工坊</t>
    </r>
  </si>
  <si>
    <r>
      <rPr>
        <sz val="12"/>
        <rFont val="標楷體"/>
        <family val="4"/>
        <charset val="136"/>
      </rPr>
      <t>幹嘛要他想的跟你一樣？：別用過時方法教出刺蝟少年</t>
    </r>
  </si>
  <si>
    <r>
      <rPr>
        <sz val="12"/>
        <rFont val="標楷體"/>
        <family val="4"/>
        <charset val="136"/>
      </rPr>
      <t>盧蘇偉</t>
    </r>
  </si>
  <si>
    <r>
      <rPr>
        <sz val="12"/>
        <rFont val="標楷體"/>
        <family val="4"/>
        <charset val="136"/>
      </rPr>
      <t>天下雜誌</t>
    </r>
  </si>
  <si>
    <r>
      <rPr>
        <sz val="12"/>
        <rFont val="標楷體"/>
        <family val="4"/>
        <charset val="136"/>
      </rPr>
      <t>教養藏在生活裡</t>
    </r>
  </si>
  <si>
    <r>
      <t> </t>
    </r>
    <r>
      <rPr>
        <sz val="12"/>
        <rFont val="標楷體"/>
        <family val="4"/>
        <charset val="136"/>
      </rPr>
      <t>謝淑美</t>
    </r>
    <r>
      <rPr>
        <sz val="12"/>
        <rFont val="Times New Roman"/>
        <family val="1"/>
      </rPr>
      <t>(Carol </t>
    </r>
    <r>
      <rPr>
        <sz val="12"/>
        <rFont val="標楷體"/>
        <family val="4"/>
        <charset val="136"/>
      </rPr>
      <t>謝</t>
    </r>
    <r>
      <rPr>
        <sz val="12"/>
        <rFont val="Times New Roman"/>
        <family val="1"/>
      </rPr>
      <t>)</t>
    </r>
  </si>
  <si>
    <r>
      <rPr>
        <sz val="12"/>
        <rFont val="標楷體"/>
        <family val="4"/>
        <charset val="136"/>
      </rPr>
      <t>大穎文化</t>
    </r>
  </si>
  <si>
    <r>
      <rPr>
        <sz val="12"/>
        <rFont val="標楷體"/>
        <family val="4"/>
        <charset val="136"/>
      </rPr>
      <t>媽媽是最好的心理諮商師：每天</t>
    </r>
    <r>
      <rPr>
        <sz val="12"/>
        <rFont val="Times New Roman"/>
        <family val="1"/>
      </rPr>
      <t>10</t>
    </r>
    <r>
      <rPr>
        <sz val="12"/>
        <rFont val="標楷體"/>
        <family val="4"/>
        <charset val="136"/>
      </rPr>
      <t>分鐘，療癒孩子受傷的心</t>
    </r>
  </si>
  <si>
    <r>
      <rPr>
        <sz val="12"/>
        <rFont val="標楷體"/>
        <family val="4"/>
        <charset val="136"/>
      </rPr>
      <t>李林淑</t>
    </r>
  </si>
  <si>
    <r>
      <rPr>
        <sz val="12"/>
        <rFont val="標楷體"/>
        <family val="4"/>
        <charset val="136"/>
      </rPr>
      <t>翻轉過動人生：從中輟生，到哈佛博士的重生之旅</t>
    </r>
  </si>
  <si>
    <r>
      <rPr>
        <sz val="12"/>
        <rFont val="標楷體"/>
        <family val="4"/>
        <charset val="136"/>
      </rPr>
      <t>陶德．羅斯、江坤山譯</t>
    </r>
  </si>
  <si>
    <r>
      <rPr>
        <sz val="12"/>
        <rFont val="標楷體"/>
        <family val="4"/>
        <charset val="136"/>
      </rPr>
      <t>你的孩子不是你的孩子：被考試綁架的家庭故事</t>
    </r>
    <r>
      <rPr>
        <sz val="12"/>
        <rFont val="Times New Roman"/>
        <family val="1"/>
      </rPr>
      <t> </t>
    </r>
    <r>
      <rPr>
        <sz val="12"/>
        <rFont val="標楷體"/>
        <family val="4"/>
        <charset val="136"/>
      </rPr>
      <t>一位家教老師的見證</t>
    </r>
  </si>
  <si>
    <r>
      <t> </t>
    </r>
    <r>
      <rPr>
        <sz val="12"/>
        <rFont val="標楷體"/>
        <family val="4"/>
        <charset val="136"/>
      </rPr>
      <t>吳曉樂</t>
    </r>
  </si>
  <si>
    <r>
      <rPr>
        <sz val="12"/>
        <rFont val="標楷體"/>
        <family val="4"/>
        <charset val="136"/>
      </rPr>
      <t>網路與書</t>
    </r>
  </si>
  <si>
    <r>
      <rPr>
        <sz val="12"/>
        <rFont val="標楷體"/>
        <family val="4"/>
        <charset val="136"/>
      </rPr>
      <t>她們，好厲害：台灣之光．</t>
    </r>
    <r>
      <rPr>
        <sz val="12"/>
        <rFont val="Times New Roman"/>
        <family val="1"/>
      </rPr>
      <t>18</t>
    </r>
    <r>
      <rPr>
        <sz val="12"/>
        <rFont val="標楷體"/>
        <family val="4"/>
        <charset val="136"/>
      </rPr>
      <t>位女科學家改變世界</t>
    </r>
  </si>
  <si>
    <r>
      <rPr>
        <sz val="12"/>
        <rFont val="標楷體"/>
        <family val="4"/>
        <charset val="136"/>
      </rPr>
      <t>楊泰興</t>
    </r>
    <r>
      <rPr>
        <sz val="12"/>
        <rFont val="Times New Roman"/>
        <family val="1"/>
      </rPr>
      <t>, </t>
    </r>
    <r>
      <rPr>
        <sz val="12"/>
        <rFont val="標楷體"/>
        <family val="4"/>
        <charset val="136"/>
      </rPr>
      <t>陳建豪</t>
    </r>
    <r>
      <rPr>
        <sz val="12"/>
        <rFont val="Times New Roman"/>
        <family val="1"/>
      </rPr>
      <t>, </t>
    </r>
    <r>
      <rPr>
        <sz val="12"/>
        <rFont val="標楷體"/>
        <family val="4"/>
        <charset val="136"/>
      </rPr>
      <t>司晏芳</t>
    </r>
  </si>
  <si>
    <r>
      <rPr>
        <sz val="12"/>
        <rFont val="標楷體"/>
        <family val="4"/>
        <charset val="136"/>
      </rPr>
      <t>遠見</t>
    </r>
  </si>
  <si>
    <r>
      <rPr>
        <sz val="12"/>
        <rFont val="標楷體"/>
        <family val="4"/>
        <charset val="136"/>
      </rPr>
      <t>現在是以後了嗎？</t>
    </r>
  </si>
  <si>
    <r>
      <t> </t>
    </r>
    <r>
      <rPr>
        <sz val="12"/>
        <rFont val="標楷體"/>
        <family val="4"/>
        <charset val="136"/>
      </rPr>
      <t>歐陽文風</t>
    </r>
  </si>
  <si>
    <r>
      <rPr>
        <sz val="12"/>
        <rFont val="標楷體"/>
        <family val="4"/>
        <charset val="136"/>
      </rPr>
      <t>基本書坊</t>
    </r>
  </si>
  <si>
    <r>
      <rPr>
        <sz val="12"/>
        <rFont val="標楷體"/>
        <family val="4"/>
        <charset val="136"/>
      </rPr>
      <t>新工作大未來：從</t>
    </r>
    <r>
      <rPr>
        <sz val="12"/>
        <rFont val="Times New Roman"/>
        <family val="1"/>
      </rPr>
      <t>13</t>
    </r>
    <r>
      <rPr>
        <sz val="12"/>
        <rFont val="標楷體"/>
        <family val="4"/>
        <charset val="136"/>
      </rPr>
      <t>歲開始迎向世界</t>
    </r>
  </si>
  <si>
    <r>
      <rPr>
        <sz val="12"/>
        <rFont val="標楷體"/>
        <family val="4"/>
        <charset val="136"/>
      </rPr>
      <t>村上龍著，曹姮、江世雄、王昱婷譯</t>
    </r>
    <phoneticPr fontId="14" type="noConversion"/>
  </si>
  <si>
    <r>
      <rPr>
        <sz val="12"/>
        <rFont val="標楷體"/>
        <family val="4"/>
        <charset val="136"/>
      </rPr>
      <t>時報出版</t>
    </r>
    <phoneticPr fontId="14" type="noConversion"/>
  </si>
  <si>
    <r>
      <rPr>
        <sz val="12"/>
        <rFont val="標楷體"/>
        <family val="4"/>
        <charset val="136"/>
      </rPr>
      <t>創意式遊戲治療</t>
    </r>
    <r>
      <rPr>
        <sz val="12"/>
        <rFont val="Times New Roman"/>
        <family val="1"/>
      </rPr>
      <t>-</t>
    </r>
    <r>
      <rPr>
        <sz val="12"/>
        <rFont val="標楷體"/>
        <family val="4"/>
        <charset val="136"/>
      </rPr>
      <t>心理創傷兒童及青少年的輔導</t>
    </r>
  </si>
  <si>
    <r>
      <t>Liana Lowenstein</t>
    </r>
    <r>
      <rPr>
        <sz val="12"/>
        <rFont val="標楷體"/>
        <family val="4"/>
        <charset val="136"/>
      </rPr>
      <t>著，王晧璞譯</t>
    </r>
    <phoneticPr fontId="14" type="noConversion"/>
  </si>
  <si>
    <r>
      <rPr>
        <sz val="12"/>
        <rFont val="標楷體"/>
        <family val="4"/>
        <charset val="136"/>
      </rPr>
      <t>心理出版社</t>
    </r>
    <phoneticPr fontId="14" type="noConversion"/>
  </si>
  <si>
    <r>
      <rPr>
        <sz val="12"/>
        <rFont val="標楷體"/>
        <family val="4"/>
        <charset val="136"/>
      </rPr>
      <t>長大後，最希望忘卻的記憶</t>
    </r>
    <r>
      <rPr>
        <sz val="12"/>
        <rFont val="Times New Roman"/>
        <family val="1"/>
      </rPr>
      <t xml:space="preserve"> </t>
    </r>
    <r>
      <rPr>
        <sz val="12"/>
        <rFont val="標楷體"/>
        <family val="4"/>
        <charset val="136"/>
      </rPr>
      <t>校園霸凌：若息事無法寧人，還可以做些什麼</t>
    </r>
  </si>
  <si>
    <r>
      <rPr>
        <sz val="12"/>
        <rFont val="標楷體"/>
        <family val="4"/>
        <charset val="136"/>
      </rPr>
      <t>羅秋怡著</t>
    </r>
    <phoneticPr fontId="14" type="noConversion"/>
  </si>
  <si>
    <r>
      <rPr>
        <sz val="12"/>
        <rFont val="標楷體"/>
        <family val="4"/>
        <charset val="136"/>
      </rPr>
      <t>大塊文化</t>
    </r>
    <phoneticPr fontId="14" type="noConversion"/>
  </si>
  <si>
    <r>
      <rPr>
        <sz val="12"/>
        <rFont val="標楷體"/>
        <family val="4"/>
        <charset val="136"/>
      </rPr>
      <t>我的過動人生</t>
    </r>
    <phoneticPr fontId="14" type="noConversion"/>
  </si>
  <si>
    <r>
      <rPr>
        <sz val="12"/>
        <rFont val="標楷體"/>
        <family val="4"/>
        <charset val="136"/>
      </rPr>
      <t>吳沁婕著</t>
    </r>
    <phoneticPr fontId="14" type="noConversion"/>
  </si>
  <si>
    <r>
      <rPr>
        <sz val="12"/>
        <rFont val="標楷體"/>
        <family val="4"/>
        <charset val="136"/>
      </rPr>
      <t>策馬入林文化</t>
    </r>
    <phoneticPr fontId="14" type="noConversion"/>
  </si>
  <si>
    <r>
      <rPr>
        <sz val="12"/>
        <rFont val="標楷體"/>
        <family val="4"/>
        <charset val="136"/>
      </rPr>
      <t>數位癡呆症：我們如何戕害自己和子女的大腦</t>
    </r>
  </si>
  <si>
    <r>
      <t>Manfred Spitzer</t>
    </r>
    <r>
      <rPr>
        <sz val="12"/>
        <rFont val="標楷體"/>
        <family val="4"/>
        <charset val="136"/>
      </rPr>
      <t>著，李中文譯</t>
    </r>
    <phoneticPr fontId="3" type="noConversion"/>
  </si>
  <si>
    <r>
      <rPr>
        <sz val="12"/>
        <rFont val="標楷體"/>
        <family val="4"/>
        <charset val="136"/>
      </rPr>
      <t>暖暖書屋</t>
    </r>
    <phoneticPr fontId="3" type="noConversion"/>
  </si>
  <si>
    <r>
      <t>104.11</t>
    </r>
    <r>
      <rPr>
        <sz val="12"/>
        <rFont val="標楷體"/>
        <family val="4"/>
        <charset val="136"/>
      </rPr>
      <t>購</t>
    </r>
    <phoneticPr fontId="3" type="noConversion"/>
  </si>
  <si>
    <r>
      <rPr>
        <sz val="12"/>
        <rFont val="標楷體"/>
        <family val="4"/>
        <charset val="136"/>
      </rPr>
      <t>青少年魔法書：</t>
    </r>
    <r>
      <rPr>
        <sz val="12"/>
        <rFont val="Times New Roman"/>
        <family val="1"/>
      </rPr>
      <t>10</t>
    </r>
    <r>
      <rPr>
        <sz val="12"/>
        <rFont val="標楷體"/>
        <family val="4"/>
        <charset val="136"/>
      </rPr>
      <t>位專家的親子教養祕笈</t>
    </r>
  </si>
  <si>
    <r>
      <rPr>
        <sz val="12"/>
        <rFont val="標楷體"/>
        <family val="4"/>
        <charset val="136"/>
      </rPr>
      <t>王浩威總策畫</t>
    </r>
    <phoneticPr fontId="3" type="noConversion"/>
  </si>
  <si>
    <r>
      <rPr>
        <sz val="12"/>
        <rFont val="標楷體"/>
        <family val="4"/>
        <charset val="136"/>
      </rPr>
      <t>心靈工坊</t>
    </r>
    <phoneticPr fontId="3" type="noConversion"/>
  </si>
  <si>
    <r>
      <rPr>
        <sz val="12"/>
        <rFont val="標楷體"/>
        <family val="4"/>
        <charset val="136"/>
      </rPr>
      <t>網路讓我們變笨？：數位科技正在改變我們的大腦、思考與閱讀行為</t>
    </r>
  </si>
  <si>
    <r>
      <t>Nicholas Carr</t>
    </r>
    <r>
      <rPr>
        <sz val="12"/>
        <rFont val="標楷體"/>
        <family val="4"/>
        <charset val="136"/>
      </rPr>
      <t>著，王年愷譯</t>
    </r>
    <phoneticPr fontId="3" type="noConversion"/>
  </si>
  <si>
    <r>
      <rPr>
        <sz val="12"/>
        <rFont val="標楷體"/>
        <family val="4"/>
        <charset val="136"/>
      </rPr>
      <t>貓頭鷹出版社</t>
    </r>
    <phoneticPr fontId="3" type="noConversion"/>
  </si>
  <si>
    <r>
      <rPr>
        <sz val="12"/>
        <rFont val="標楷體"/>
        <family val="4"/>
        <charset val="136"/>
      </rPr>
      <t>心教：點燃每個孩子的學習渴望</t>
    </r>
  </si>
  <si>
    <r>
      <rPr>
        <sz val="12"/>
        <rFont val="標楷體"/>
        <family val="4"/>
        <charset val="136"/>
      </rPr>
      <t>李崇建著</t>
    </r>
    <phoneticPr fontId="3" type="noConversion"/>
  </si>
  <si>
    <r>
      <rPr>
        <sz val="12"/>
        <rFont val="標楷體"/>
        <family val="4"/>
        <charset val="136"/>
      </rPr>
      <t>寶瓶文化</t>
    </r>
    <phoneticPr fontId="3" type="noConversion"/>
  </si>
  <si>
    <r>
      <rPr>
        <sz val="12"/>
        <rFont val="標楷體"/>
        <family val="4"/>
        <charset val="136"/>
      </rPr>
      <t>打開生命教育百寶箱</t>
    </r>
    <phoneticPr fontId="3" type="noConversion"/>
  </si>
  <si>
    <r>
      <rPr>
        <sz val="12"/>
        <rFont val="標楷體"/>
        <family val="4"/>
        <charset val="136"/>
      </rPr>
      <t>紀潔芳、鄭瑋宜、鄭璿宜、曾懷荻著</t>
    </r>
    <phoneticPr fontId="3" type="noConversion"/>
  </si>
  <si>
    <r>
      <rPr>
        <sz val="12"/>
        <rFont val="標楷體"/>
        <family val="4"/>
        <charset val="136"/>
      </rPr>
      <t>蓮花基金會</t>
    </r>
    <phoneticPr fontId="3" type="noConversion"/>
  </si>
  <si>
    <r>
      <t>105.1</t>
    </r>
    <r>
      <rPr>
        <sz val="12"/>
        <rFont val="標楷體"/>
        <family val="4"/>
        <charset val="136"/>
      </rPr>
      <t>購</t>
    </r>
    <phoneticPr fontId="3" type="noConversion"/>
  </si>
  <si>
    <r>
      <rPr>
        <sz val="12"/>
        <rFont val="標楷體"/>
        <family val="4"/>
        <charset val="136"/>
      </rPr>
      <t>生命教育你我他</t>
    </r>
    <phoneticPr fontId="3" type="noConversion"/>
  </si>
  <si>
    <r>
      <rPr>
        <sz val="12"/>
        <rFont val="標楷體"/>
        <family val="4"/>
        <charset val="136"/>
      </rPr>
      <t>是情緒糟，不是你很糟：穿透憂鬱的內觀力量</t>
    </r>
  </si>
  <si>
    <r>
      <rPr>
        <sz val="12"/>
        <rFont val="標楷體"/>
        <family val="4"/>
        <charset val="136"/>
      </rPr>
      <t>馬克．威廉斯等</t>
    </r>
  </si>
  <si>
    <r>
      <rPr>
        <sz val="12"/>
        <rFont val="標楷體"/>
        <family val="4"/>
        <charset val="136"/>
      </rPr>
      <t>輔導</t>
    </r>
  </si>
  <si>
    <r>
      <t>105.03</t>
    </r>
    <r>
      <rPr>
        <sz val="12"/>
        <rFont val="標楷體"/>
        <family val="4"/>
        <charset val="136"/>
      </rPr>
      <t>購</t>
    </r>
    <r>
      <rPr>
        <sz val="12"/>
        <color theme="1"/>
        <rFont val="細明體"/>
        <family val="3"/>
        <charset val="136"/>
      </rPr>
      <t/>
    </r>
  </si>
  <si>
    <r>
      <rPr>
        <sz val="12"/>
        <rFont val="標楷體"/>
        <family val="4"/>
        <charset val="136"/>
      </rPr>
      <t>學習認知行為治療：實例指引</t>
    </r>
    <r>
      <rPr>
        <sz val="12"/>
        <rFont val="Times New Roman"/>
        <family val="1"/>
      </rPr>
      <t>(</t>
    </r>
    <r>
      <rPr>
        <sz val="12"/>
        <rFont val="標楷體"/>
        <family val="4"/>
        <charset val="136"/>
      </rPr>
      <t>附</t>
    </r>
    <r>
      <rPr>
        <sz val="12"/>
        <rFont val="Times New Roman"/>
        <family val="1"/>
      </rPr>
      <t>DVD)</t>
    </r>
  </si>
  <si>
    <r>
      <rPr>
        <sz val="12"/>
        <rFont val="標楷體"/>
        <family val="4"/>
        <charset val="136"/>
      </rPr>
      <t>傑西．萊特等</t>
    </r>
  </si>
  <si>
    <r>
      <t>105.03</t>
    </r>
    <r>
      <rPr>
        <sz val="12"/>
        <rFont val="標楷體"/>
        <family val="4"/>
        <charset val="136"/>
      </rPr>
      <t>購</t>
    </r>
  </si>
  <si>
    <r>
      <rPr>
        <sz val="12"/>
        <rFont val="標楷體"/>
        <family val="4"/>
        <charset val="136"/>
      </rPr>
      <t>生活，依然美好：</t>
    </r>
    <r>
      <rPr>
        <sz val="12"/>
        <rFont val="Times New Roman"/>
        <family val="1"/>
      </rPr>
      <t>24</t>
    </r>
    <r>
      <rPr>
        <sz val="12"/>
        <rFont val="標楷體"/>
        <family val="4"/>
        <charset val="136"/>
      </rPr>
      <t>個正向思考的祕訣</t>
    </r>
  </si>
  <si>
    <r>
      <rPr>
        <sz val="12"/>
        <rFont val="標楷體"/>
        <family val="4"/>
        <charset val="136"/>
      </rPr>
      <t>張立人</t>
    </r>
  </si>
  <si>
    <r>
      <rPr>
        <sz val="12"/>
        <rFont val="標楷體"/>
        <family val="4"/>
        <charset val="136"/>
      </rPr>
      <t>張老師文化</t>
    </r>
  </si>
  <si>
    <r>
      <rPr>
        <sz val="12"/>
        <rFont val="標楷體"/>
        <family val="4"/>
        <charset val="136"/>
      </rPr>
      <t>網路成癮：評估及治療指引手冊</t>
    </r>
  </si>
  <si>
    <r>
      <rPr>
        <sz val="12"/>
        <rFont val="標楷體"/>
        <family val="4"/>
        <charset val="136"/>
      </rPr>
      <t>林煜軒等</t>
    </r>
  </si>
  <si>
    <r>
      <rPr>
        <sz val="12"/>
        <rFont val="標楷體"/>
        <family val="4"/>
        <charset val="136"/>
      </rPr>
      <t>分心不上癮：如何保有線上生活，卻免於家庭失和、同事臭臉、靈魂墮落</t>
    </r>
  </si>
  <si>
    <r>
      <rPr>
        <sz val="12"/>
        <rFont val="標楷體"/>
        <family val="4"/>
        <charset val="136"/>
      </rPr>
      <t>方洙正</t>
    </r>
  </si>
  <si>
    <r>
      <rPr>
        <sz val="12"/>
        <rFont val="標楷體"/>
        <family val="4"/>
        <charset val="136"/>
      </rPr>
      <t>大塊文化</t>
    </r>
  </si>
  <si>
    <r>
      <rPr>
        <sz val="12"/>
        <rFont val="標楷體"/>
        <family val="4"/>
        <charset val="136"/>
      </rPr>
      <t>破解</t>
    </r>
    <r>
      <rPr>
        <sz val="12"/>
        <rFont val="Times New Roman"/>
        <family val="1"/>
      </rPr>
      <t>APP</t>
    </r>
    <r>
      <rPr>
        <sz val="12"/>
        <rFont val="標楷體"/>
        <family val="4"/>
        <charset val="136"/>
      </rPr>
      <t>世代：哈佛創新教育團隊全面解讀數位青少年的挑戰與機會</t>
    </r>
  </si>
  <si>
    <r>
      <rPr>
        <sz val="12"/>
        <rFont val="標楷體"/>
        <family val="4"/>
        <charset val="136"/>
      </rPr>
      <t>霍華德‧嘉納等</t>
    </r>
  </si>
  <si>
    <r>
      <rPr>
        <sz val="12"/>
        <rFont val="標楷體"/>
        <family val="4"/>
        <charset val="136"/>
      </rPr>
      <t>時報</t>
    </r>
  </si>
  <si>
    <r>
      <t>SOS</t>
    </r>
    <r>
      <rPr>
        <sz val="12"/>
        <rFont val="標楷體"/>
        <family val="4"/>
        <charset val="136"/>
      </rPr>
      <t>，</t>
    </r>
    <r>
      <rPr>
        <sz val="12"/>
        <rFont val="Times New Roman"/>
        <family val="1"/>
      </rPr>
      <t>3C</t>
    </r>
    <r>
      <rPr>
        <sz val="12"/>
        <rFont val="標楷體"/>
        <family val="4"/>
        <charset val="136"/>
      </rPr>
      <t>成癮怎麼辦</t>
    </r>
  </si>
  <si>
    <r>
      <rPr>
        <sz val="12"/>
        <rFont val="標楷體"/>
        <family val="4"/>
        <charset val="136"/>
      </rPr>
      <t>葉啟斌</t>
    </r>
    <r>
      <rPr>
        <sz val="12"/>
        <rFont val="Times New Roman"/>
        <family val="1"/>
      </rPr>
      <t xml:space="preserve">  </t>
    </r>
  </si>
  <si>
    <r>
      <rPr>
        <sz val="12"/>
        <rFont val="標楷體"/>
        <family val="4"/>
        <charset val="136"/>
      </rPr>
      <t>自戀時代：現代人，你為何這麼愛自己？</t>
    </r>
  </si>
  <si>
    <r>
      <rPr>
        <sz val="12"/>
        <rFont val="標楷體"/>
        <family val="4"/>
        <charset val="136"/>
      </rPr>
      <t>珍．圖溫吉等</t>
    </r>
  </si>
  <si>
    <r>
      <rPr>
        <sz val="12"/>
        <rFont val="標楷體"/>
        <family val="4"/>
        <charset val="136"/>
      </rPr>
      <t>八旗文化</t>
    </r>
  </si>
  <si>
    <r>
      <rPr>
        <sz val="12"/>
        <rFont val="標楷體"/>
        <family val="4"/>
        <charset val="136"/>
      </rPr>
      <t>醫生，我有可能不吃藥嗎？精神分裂症患者還不知道的自然療法</t>
    </r>
  </si>
  <si>
    <r>
      <rPr>
        <sz val="12"/>
        <rFont val="標楷體"/>
        <family val="4"/>
        <charset val="136"/>
      </rPr>
      <t>亞伯罕‧賀弗</t>
    </r>
  </si>
  <si>
    <r>
      <rPr>
        <sz val="12"/>
        <rFont val="標楷體"/>
        <family val="4"/>
        <charset val="136"/>
      </rPr>
      <t>美商麥格羅‧希爾</t>
    </r>
  </si>
  <si>
    <r>
      <rPr>
        <sz val="12"/>
        <rFont val="標楷體"/>
        <family val="4"/>
        <charset val="136"/>
      </rPr>
      <t>燃燒吧！油脂與毒素：</t>
    </r>
    <r>
      <rPr>
        <sz val="12"/>
        <rFont val="Times New Roman"/>
        <family val="1"/>
      </rPr>
      <t>B3</t>
    </r>
    <r>
      <rPr>
        <sz val="12"/>
        <rFont val="標楷體"/>
        <family val="4"/>
        <charset val="136"/>
      </rPr>
      <t>的強效慢性疾病療癒臨床實錄</t>
    </r>
  </si>
  <si>
    <r>
      <rPr>
        <sz val="12"/>
        <rFont val="標楷體"/>
        <family val="4"/>
        <charset val="136"/>
      </rPr>
      <t>亞伯罕．賀弗等</t>
    </r>
  </si>
  <si>
    <r>
      <rPr>
        <sz val="12"/>
        <rFont val="標楷體"/>
        <family val="4"/>
        <charset val="136"/>
      </rPr>
      <t>博思智庫</t>
    </r>
  </si>
  <si>
    <r>
      <rPr>
        <sz val="12"/>
        <rFont val="標楷體"/>
        <family val="4"/>
        <charset val="136"/>
      </rPr>
      <t>回家的路是這樣走的：無國界醫生在葉門</t>
    </r>
  </si>
  <si>
    <r>
      <rPr>
        <sz val="12"/>
        <rFont val="標楷體"/>
        <family val="4"/>
        <charset val="136"/>
      </rPr>
      <t>宋睿祥</t>
    </r>
  </si>
  <si>
    <r>
      <rPr>
        <sz val="12"/>
        <rFont val="標楷體"/>
        <family val="4"/>
        <charset val="136"/>
      </rPr>
      <t>生命</t>
    </r>
  </si>
  <si>
    <r>
      <t>105.03</t>
    </r>
    <r>
      <rPr>
        <sz val="12"/>
        <rFont val="標楷體"/>
        <family val="4"/>
        <charset val="136"/>
      </rPr>
      <t>贈</t>
    </r>
  </si>
  <si>
    <r>
      <rPr>
        <sz val="12"/>
        <rFont val="標楷體"/>
        <family val="4"/>
        <charset val="136"/>
      </rPr>
      <t>北國性騷擾</t>
    </r>
    <phoneticPr fontId="14" type="noConversion"/>
  </si>
  <si>
    <r>
      <rPr>
        <sz val="12"/>
        <rFont val="標楷體"/>
        <family val="4"/>
        <charset val="136"/>
      </rPr>
      <t>紀建文</t>
    </r>
    <phoneticPr fontId="14" type="noConversion"/>
  </si>
  <si>
    <r>
      <rPr>
        <sz val="12"/>
        <rFont val="標楷體"/>
        <family val="4"/>
        <charset val="136"/>
      </rPr>
      <t>五南</t>
    </r>
    <phoneticPr fontId="14" type="noConversion"/>
  </si>
  <si>
    <r>
      <t>105.03</t>
    </r>
    <r>
      <rPr>
        <sz val="12"/>
        <rFont val="標楷體"/>
        <family val="4"/>
        <charset val="136"/>
      </rPr>
      <t>贈</t>
    </r>
    <phoneticPr fontId="3" type="noConversion"/>
  </si>
  <si>
    <r>
      <rPr>
        <sz val="12"/>
        <rFont val="標楷體"/>
        <family val="4"/>
        <charset val="136"/>
      </rPr>
      <t>老師，我有話要說：學生權利守則</t>
    </r>
    <phoneticPr fontId="3" type="noConversion"/>
  </si>
  <si>
    <r>
      <t xml:space="preserve"> </t>
    </r>
    <r>
      <rPr>
        <sz val="12"/>
        <rFont val="標楷體"/>
        <family val="4"/>
        <charset val="136"/>
      </rPr>
      <t>民間公民與法治教育基金會</t>
    </r>
    <phoneticPr fontId="3" type="noConversion"/>
  </si>
  <si>
    <r>
      <rPr>
        <sz val="12"/>
        <rFont val="標楷體"/>
        <family val="4"/>
        <charset val="136"/>
      </rPr>
      <t>五南</t>
    </r>
    <r>
      <rPr>
        <sz val="12"/>
        <rFont val="Times New Roman"/>
        <family val="1"/>
      </rPr>
      <t xml:space="preserve"> </t>
    </r>
    <phoneticPr fontId="3" type="noConversion"/>
  </si>
  <si>
    <r>
      <t>105.03</t>
    </r>
    <r>
      <rPr>
        <sz val="12"/>
        <rFont val="標楷體"/>
        <family val="4"/>
        <charset val="136"/>
      </rPr>
      <t>贈</t>
    </r>
    <r>
      <rPr>
        <sz val="12"/>
        <color theme="1"/>
        <rFont val="新細明體"/>
        <family val="1"/>
        <charset val="136"/>
      </rPr>
      <t/>
    </r>
    <phoneticPr fontId="3" type="noConversion"/>
  </si>
  <si>
    <r>
      <rPr>
        <sz val="12"/>
        <rFont val="標楷體"/>
        <family val="4"/>
        <charset val="136"/>
      </rPr>
      <t>肯，才有機會</t>
    </r>
    <phoneticPr fontId="3" type="noConversion"/>
  </si>
  <si>
    <r>
      <rPr>
        <sz val="12"/>
        <rFont val="標楷體"/>
        <family val="4"/>
        <charset val="136"/>
      </rPr>
      <t>連水養</t>
    </r>
    <phoneticPr fontId="3" type="noConversion"/>
  </si>
  <si>
    <r>
      <rPr>
        <sz val="12"/>
        <rFont val="標楷體"/>
        <family val="4"/>
        <charset val="136"/>
      </rPr>
      <t>全部都是我的？</t>
    </r>
    <phoneticPr fontId="3" type="noConversion"/>
  </si>
  <si>
    <r>
      <rPr>
        <sz val="12"/>
        <rFont val="標楷體"/>
        <family val="4"/>
        <charset val="136"/>
      </rPr>
      <t>黃惠玲</t>
    </r>
    <phoneticPr fontId="3" type="noConversion"/>
  </si>
  <si>
    <r>
      <rPr>
        <sz val="12"/>
        <rFont val="標楷體"/>
        <family val="4"/>
        <charset val="136"/>
      </rPr>
      <t>嘉友電子</t>
    </r>
    <phoneticPr fontId="3" type="noConversion"/>
  </si>
  <si>
    <r>
      <t>105.04</t>
    </r>
    <r>
      <rPr>
        <sz val="12"/>
        <rFont val="標楷體"/>
        <family val="4"/>
        <charset val="136"/>
      </rPr>
      <t>贈</t>
    </r>
    <r>
      <rPr>
        <sz val="12"/>
        <color theme="1"/>
        <rFont val="新細明體"/>
        <family val="1"/>
        <charset val="136"/>
      </rPr>
      <t/>
    </r>
    <phoneticPr fontId="3" type="noConversion"/>
  </si>
  <si>
    <r>
      <rPr>
        <sz val="12"/>
        <rFont val="標楷體"/>
        <family val="4"/>
        <charset val="136"/>
      </rPr>
      <t>與父母和解，療癒每段關係裡的不完美</t>
    </r>
    <phoneticPr fontId="3" type="noConversion"/>
  </si>
  <si>
    <r>
      <rPr>
        <sz val="12"/>
        <rFont val="標楷體"/>
        <family val="4"/>
        <charset val="136"/>
      </rPr>
      <t>許皓宜</t>
    </r>
    <phoneticPr fontId="3" type="noConversion"/>
  </si>
  <si>
    <r>
      <t>105.09</t>
    </r>
    <r>
      <rPr>
        <sz val="12"/>
        <rFont val="標楷體"/>
        <family val="4"/>
        <charset val="136"/>
      </rPr>
      <t>贈</t>
    </r>
    <r>
      <rPr>
        <sz val="12"/>
        <color theme="1"/>
        <rFont val="新細明體"/>
        <family val="1"/>
        <charset val="136"/>
      </rPr>
      <t/>
    </r>
    <phoneticPr fontId="3" type="noConversion"/>
  </si>
  <si>
    <r>
      <rPr>
        <sz val="12"/>
        <rFont val="標楷體"/>
        <family val="4"/>
        <charset val="136"/>
      </rPr>
      <t>被討厭的勇氣</t>
    </r>
    <phoneticPr fontId="3" type="noConversion"/>
  </si>
  <si>
    <r>
      <rPr>
        <sz val="12"/>
        <rFont val="標楷體"/>
        <family val="4"/>
        <charset val="136"/>
      </rPr>
      <t>葉小燕</t>
    </r>
    <phoneticPr fontId="3" type="noConversion"/>
  </si>
  <si>
    <r>
      <rPr>
        <sz val="12"/>
        <rFont val="標楷體"/>
        <family val="4"/>
        <charset val="136"/>
      </rPr>
      <t>究竟</t>
    </r>
    <phoneticPr fontId="3" type="noConversion"/>
  </si>
  <si>
    <r>
      <t>105.10</t>
    </r>
    <r>
      <rPr>
        <sz val="12"/>
        <rFont val="標楷體"/>
        <family val="4"/>
        <charset val="136"/>
      </rPr>
      <t>贈</t>
    </r>
    <r>
      <rPr>
        <sz val="12"/>
        <color theme="1"/>
        <rFont val="新細明體"/>
        <family val="1"/>
        <charset val="136"/>
      </rPr>
      <t/>
    </r>
  </si>
  <si>
    <r>
      <rPr>
        <sz val="12"/>
        <rFont val="標楷體"/>
        <family val="4"/>
        <charset val="136"/>
      </rPr>
      <t>管教的勇氣：該管就要管，你要幫孩子變得更好</t>
    </r>
    <phoneticPr fontId="3" type="noConversion"/>
  </si>
  <si>
    <r>
      <rPr>
        <sz val="12"/>
        <rFont val="標楷體"/>
        <family val="4"/>
        <charset val="136"/>
      </rPr>
      <t>彭菊仙</t>
    </r>
    <phoneticPr fontId="14" type="noConversion"/>
  </si>
  <si>
    <r>
      <t>105.12</t>
    </r>
    <r>
      <rPr>
        <sz val="12"/>
        <rFont val="標楷體"/>
        <family val="4"/>
        <charset val="136"/>
      </rPr>
      <t>購</t>
    </r>
    <phoneticPr fontId="14" type="noConversion"/>
  </si>
  <si>
    <r>
      <rPr>
        <sz val="12"/>
        <rFont val="標楷體"/>
        <family val="4"/>
        <charset val="136"/>
      </rPr>
      <t>我的孩子不太乖</t>
    </r>
    <phoneticPr fontId="3" type="noConversion"/>
  </si>
  <si>
    <r>
      <rPr>
        <sz val="12"/>
        <rFont val="標楷體"/>
        <family val="4"/>
        <charset val="136"/>
      </rPr>
      <t>鍾滿振</t>
    </r>
    <phoneticPr fontId="14" type="noConversion"/>
  </si>
  <si>
    <r>
      <rPr>
        <sz val="12"/>
        <rFont val="標楷體"/>
        <family val="4"/>
        <charset val="136"/>
      </rPr>
      <t>商周出版</t>
    </r>
    <phoneticPr fontId="14" type="noConversion"/>
  </si>
  <si>
    <r>
      <rPr>
        <sz val="12"/>
        <rFont val="標楷體"/>
        <family val="4"/>
        <charset val="136"/>
      </rPr>
      <t>日式教養不一樣</t>
    </r>
    <phoneticPr fontId="3" type="noConversion"/>
  </si>
  <si>
    <r>
      <rPr>
        <sz val="12"/>
        <rFont val="標楷體"/>
        <family val="4"/>
        <charset val="136"/>
      </rPr>
      <t>蔡慶玉</t>
    </r>
    <phoneticPr fontId="14" type="noConversion"/>
  </si>
  <si>
    <r>
      <t>105.12</t>
    </r>
    <r>
      <rPr>
        <sz val="12"/>
        <rFont val="標楷體"/>
        <family val="4"/>
        <charset val="136"/>
      </rPr>
      <t>購</t>
    </r>
  </si>
  <si>
    <r>
      <rPr>
        <sz val="12"/>
        <rFont val="標楷體"/>
        <family val="4"/>
        <charset val="136"/>
      </rPr>
      <t>鋼索上的家庭：以愛，療癒父母帶來的傷</t>
    </r>
    <phoneticPr fontId="14" type="noConversion"/>
  </si>
  <si>
    <r>
      <rPr>
        <sz val="12"/>
        <rFont val="標楷體"/>
        <family val="4"/>
        <charset val="136"/>
      </rPr>
      <t>陳鴻彬</t>
    </r>
    <phoneticPr fontId="14" type="noConversion"/>
  </si>
  <si>
    <r>
      <rPr>
        <sz val="12"/>
        <rFont val="標楷體"/>
        <family val="4"/>
        <charset val="136"/>
      </rPr>
      <t>寶瓶</t>
    </r>
    <phoneticPr fontId="14" type="noConversion"/>
  </si>
  <si>
    <r>
      <rPr>
        <sz val="12"/>
        <rFont val="標楷體"/>
        <family val="4"/>
        <charset val="136"/>
      </rPr>
      <t>學生輔導工作倫理守則暨案例分析</t>
    </r>
    <phoneticPr fontId="3" type="noConversion"/>
  </si>
  <si>
    <r>
      <rPr>
        <sz val="12"/>
        <rFont val="標楷體"/>
        <family val="4"/>
        <charset val="136"/>
      </rPr>
      <t>洪莉竹</t>
    </r>
    <phoneticPr fontId="14" type="noConversion"/>
  </si>
  <si>
    <r>
      <rPr>
        <sz val="12"/>
        <rFont val="標楷體"/>
        <family val="4"/>
        <charset val="136"/>
      </rPr>
      <t>張老師文化</t>
    </r>
    <r>
      <rPr>
        <sz val="12"/>
        <rFont val="Times New Roman"/>
        <family val="1"/>
      </rPr>
      <t xml:space="preserve">  
</t>
    </r>
    <phoneticPr fontId="14" type="noConversion"/>
  </si>
  <si>
    <r>
      <rPr>
        <sz val="12"/>
        <rFont val="標楷體"/>
        <family val="4"/>
        <charset val="136"/>
      </rPr>
      <t>愛在哪裡，復原力就在哪裡：高雄市石化氣爆災後服務故事集</t>
    </r>
    <phoneticPr fontId="3" type="noConversion"/>
  </si>
  <si>
    <r>
      <rPr>
        <sz val="12"/>
        <rFont val="標楷體"/>
        <family val="4"/>
        <charset val="136"/>
      </rPr>
      <t>高雄市學生輔導諮商中心</t>
    </r>
    <phoneticPr fontId="14" type="noConversion"/>
  </si>
  <si>
    <r>
      <rPr>
        <sz val="12"/>
        <rFont val="標楷體"/>
        <family val="4"/>
        <charset val="136"/>
      </rPr>
      <t>遠景</t>
    </r>
    <phoneticPr fontId="14" type="noConversion"/>
  </si>
  <si>
    <r>
      <rPr>
        <sz val="12"/>
        <rFont val="標楷體"/>
        <family val="4"/>
        <charset val="136"/>
      </rPr>
      <t>被討厭的勇氣</t>
    </r>
    <r>
      <rPr>
        <sz val="12"/>
        <rFont val="Times New Roman"/>
        <family val="1"/>
      </rPr>
      <t xml:space="preserve"> </t>
    </r>
    <r>
      <rPr>
        <sz val="12"/>
        <rFont val="標楷體"/>
        <family val="4"/>
        <charset val="136"/>
      </rPr>
      <t>二部曲完結篇：人生幸福的行動指南</t>
    </r>
    <phoneticPr fontId="3" type="noConversion"/>
  </si>
  <si>
    <r>
      <rPr>
        <sz val="12"/>
        <rFont val="標楷體"/>
        <family val="4"/>
        <charset val="136"/>
      </rPr>
      <t>葉小燕</t>
    </r>
    <phoneticPr fontId="14" type="noConversion"/>
  </si>
  <si>
    <r>
      <rPr>
        <sz val="12"/>
        <rFont val="標楷體"/>
        <family val="4"/>
        <charset val="136"/>
      </rPr>
      <t>究竟</t>
    </r>
    <phoneticPr fontId="14" type="noConversion"/>
  </si>
  <si>
    <r>
      <rPr>
        <sz val="12"/>
        <rFont val="標楷體"/>
        <family val="4"/>
        <charset val="136"/>
      </rPr>
      <t>校務評鑑理論與實務</t>
    </r>
    <phoneticPr fontId="3" type="noConversion"/>
  </si>
  <si>
    <r>
      <rPr>
        <sz val="12"/>
        <rFont val="標楷體"/>
        <family val="4"/>
        <charset val="136"/>
      </rPr>
      <t>謝文英</t>
    </r>
    <phoneticPr fontId="14" type="noConversion"/>
  </si>
  <si>
    <r>
      <rPr>
        <sz val="12"/>
        <rFont val="標楷體"/>
        <family val="4"/>
        <charset val="136"/>
      </rPr>
      <t>五南</t>
    </r>
    <r>
      <rPr>
        <sz val="12"/>
        <rFont val="Times New Roman"/>
        <family val="1"/>
      </rPr>
      <t xml:space="preserve"> </t>
    </r>
    <phoneticPr fontId="14" type="noConversion"/>
  </si>
  <si>
    <r>
      <rPr>
        <sz val="12"/>
        <rFont val="標楷體"/>
        <family val="4"/>
        <charset val="136"/>
      </rPr>
      <t>就是愛玩桌遊！：精選全球最暢銷</t>
    </r>
    <r>
      <rPr>
        <sz val="12"/>
        <rFont val="Times New Roman"/>
        <family val="1"/>
      </rPr>
      <t>35</t>
    </r>
    <r>
      <rPr>
        <sz val="12"/>
        <rFont val="標楷體"/>
        <family val="4"/>
        <charset val="136"/>
      </rPr>
      <t>種桌上遊戲規則．贏家秘技．必備知識</t>
    </r>
    <phoneticPr fontId="3" type="noConversion"/>
  </si>
  <si>
    <r>
      <rPr>
        <sz val="12"/>
        <rFont val="標楷體"/>
        <family val="4"/>
        <charset val="136"/>
      </rPr>
      <t>黑豬</t>
    </r>
    <phoneticPr fontId="14" type="noConversion"/>
  </si>
  <si>
    <r>
      <rPr>
        <sz val="12"/>
        <rFont val="標楷體"/>
        <family val="4"/>
        <charset val="136"/>
      </rPr>
      <t>高寶</t>
    </r>
    <phoneticPr fontId="14" type="noConversion"/>
  </si>
  <si>
    <r>
      <rPr>
        <sz val="12"/>
        <rFont val="標楷體"/>
        <family val="4"/>
        <charset val="136"/>
      </rPr>
      <t>桌遊課：原來我玩的不只是桌遊，是人生</t>
    </r>
    <phoneticPr fontId="3" type="noConversion"/>
  </si>
  <si>
    <r>
      <rPr>
        <sz val="12"/>
        <rFont val="標楷體"/>
        <family val="4"/>
        <charset val="136"/>
      </rPr>
      <t>許榮哲、歐陽立中</t>
    </r>
    <phoneticPr fontId="14" type="noConversion"/>
  </si>
  <si>
    <r>
      <rPr>
        <sz val="12"/>
        <rFont val="標楷體"/>
        <family val="4"/>
        <charset val="136"/>
      </rPr>
      <t>遠流</t>
    </r>
    <r>
      <rPr>
        <sz val="12"/>
        <rFont val="Times New Roman"/>
        <family val="1"/>
      </rPr>
      <t xml:space="preserve">  </t>
    </r>
    <phoneticPr fontId="14" type="noConversion"/>
  </si>
  <si>
    <r>
      <rPr>
        <sz val="12"/>
        <rFont val="標楷體"/>
        <family val="4"/>
        <charset val="136"/>
      </rPr>
      <t>做自己的生命設計師：史丹佛最夯的生涯規畫課，用「設計思考」重擬問題，打造全新生命藍圖</t>
    </r>
    <phoneticPr fontId="3" type="noConversion"/>
  </si>
  <si>
    <r>
      <rPr>
        <sz val="12"/>
        <rFont val="標楷體"/>
        <family val="4"/>
        <charset val="136"/>
      </rPr>
      <t>許恬寧</t>
    </r>
    <phoneticPr fontId="14" type="noConversion"/>
  </si>
  <si>
    <r>
      <rPr>
        <sz val="12"/>
        <rFont val="標楷體"/>
        <family val="4"/>
        <charset val="136"/>
      </rPr>
      <t>生涯</t>
    </r>
    <phoneticPr fontId="14" type="noConversion"/>
  </si>
  <si>
    <r>
      <rPr>
        <sz val="12"/>
        <rFont val="標楷體"/>
        <family val="4"/>
        <charset val="136"/>
      </rPr>
      <t>貧僧有話要說</t>
    </r>
    <phoneticPr fontId="3" type="noConversion"/>
  </si>
  <si>
    <r>
      <rPr>
        <sz val="12"/>
        <rFont val="標楷體"/>
        <family val="4"/>
        <charset val="136"/>
      </rPr>
      <t>福報文化</t>
    </r>
    <phoneticPr fontId="14" type="noConversion"/>
  </si>
  <si>
    <r>
      <t>105.12</t>
    </r>
    <r>
      <rPr>
        <sz val="12"/>
        <rFont val="標楷體"/>
        <family val="4"/>
        <charset val="136"/>
      </rPr>
      <t>贈</t>
    </r>
    <phoneticPr fontId="3" type="noConversion"/>
  </si>
  <si>
    <r>
      <rPr>
        <sz val="12"/>
        <rFont val="標楷體"/>
        <family val="4"/>
        <charset val="136"/>
      </rPr>
      <t>情緒行為障礙學生教實務與輔導案例手冊</t>
    </r>
    <phoneticPr fontId="3" type="noConversion"/>
  </si>
  <si>
    <r>
      <rPr>
        <sz val="12"/>
        <rFont val="標楷體"/>
        <family val="4"/>
        <charset val="136"/>
      </rPr>
      <t>許唐敏</t>
    </r>
    <phoneticPr fontId="3" type="noConversion"/>
  </si>
  <si>
    <r>
      <rPr>
        <sz val="12"/>
        <rFont val="標楷體"/>
        <family val="4"/>
        <charset val="136"/>
      </rPr>
      <t>國立桃園啟智學校</t>
    </r>
    <phoneticPr fontId="3" type="noConversion"/>
  </si>
  <si>
    <r>
      <t>106.02</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</si>
  <si>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愛無疆界</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</si>
  <si>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楊嵐智等</t>
    </r>
    <phoneticPr fontId="3" type="noConversion"/>
  </si>
  <si>
    <r>
      <rPr>
        <sz val="12"/>
        <rFont val="標楷體"/>
        <family val="4"/>
        <charset val="136"/>
      </rPr>
      <t>世界宗教博物館</t>
    </r>
    <phoneticPr fontId="14" type="noConversion"/>
  </si>
  <si>
    <r>
      <t>106.03</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</si>
  <si>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族群融合</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</si>
  <si>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救世濟人</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</si>
  <si>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義勇足式</t>
    </r>
    <r>
      <rPr>
        <sz val="12"/>
        <rFont val="Times New Roman"/>
        <family val="1"/>
      </rPr>
      <t>(</t>
    </r>
    <r>
      <rPr>
        <sz val="12"/>
        <rFont val="標楷體"/>
        <family val="4"/>
        <charset val="136"/>
      </rPr>
      <t>四</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</si>
  <si>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出類拔箤</t>
    </r>
    <r>
      <rPr>
        <sz val="12"/>
        <rFont val="Times New Roman"/>
        <family val="1"/>
      </rPr>
      <t>(</t>
    </r>
    <r>
      <rPr>
        <sz val="12"/>
        <rFont val="標楷體"/>
        <family val="4"/>
        <charset val="136"/>
      </rPr>
      <t>五</t>
    </r>
    <r>
      <rPr>
        <sz val="12"/>
        <rFont val="Times New Roman"/>
        <family val="1"/>
      </rPr>
      <t>)</t>
    </r>
    <phoneticPr fontId="3" type="noConversion"/>
  </si>
  <si>
    <r>
      <rPr>
        <sz val="12"/>
        <rFont val="標楷體"/>
        <family val="4"/>
        <charset val="136"/>
      </rPr>
      <t>守護國高中教師自身與學生心理健康教師手冊</t>
    </r>
    <phoneticPr fontId="3" type="noConversion"/>
  </si>
  <si>
    <r>
      <rPr>
        <sz val="12"/>
        <rFont val="標楷體"/>
        <family val="4"/>
        <charset val="136"/>
      </rPr>
      <t>陳明招</t>
    </r>
    <phoneticPr fontId="3" type="noConversion"/>
  </si>
  <si>
    <r>
      <rPr>
        <sz val="12"/>
        <rFont val="標楷體"/>
        <family val="4"/>
        <charset val="136"/>
      </rPr>
      <t>衛生福利部</t>
    </r>
    <phoneticPr fontId="14" type="noConversion"/>
  </si>
  <si>
    <r>
      <t>106.08</t>
    </r>
    <r>
      <rPr>
        <sz val="12"/>
        <rFont val="標楷體"/>
        <family val="4"/>
        <charset val="136"/>
      </rPr>
      <t>贈</t>
    </r>
    <phoneticPr fontId="3" type="noConversion"/>
  </si>
  <si>
    <r>
      <rPr>
        <sz val="12"/>
        <rFont val="標楷體"/>
        <family val="4"/>
        <charset val="136"/>
      </rPr>
      <t>高級中等以下學校家庭教育推展工作參考手冊</t>
    </r>
    <phoneticPr fontId="3" type="noConversion"/>
  </si>
  <si>
    <r>
      <rPr>
        <sz val="12"/>
        <rFont val="標楷體"/>
        <family val="4"/>
        <charset val="136"/>
      </rPr>
      <t>周麗端等</t>
    </r>
    <phoneticPr fontId="3" type="noConversion"/>
  </si>
  <si>
    <r>
      <rPr>
        <sz val="12"/>
        <rFont val="標楷體"/>
        <family val="4"/>
        <charset val="136"/>
      </rPr>
      <t>教育部</t>
    </r>
    <phoneticPr fontId="14" type="noConversion"/>
  </si>
  <si>
    <r>
      <t>106.10</t>
    </r>
    <r>
      <rPr>
        <sz val="12"/>
        <rFont val="標楷體"/>
        <family val="4"/>
        <charset val="136"/>
      </rPr>
      <t>贈</t>
    </r>
    <phoneticPr fontId="3" type="noConversion"/>
  </si>
  <si>
    <r>
      <rPr>
        <sz val="12"/>
        <rFont val="標楷體"/>
        <family val="4"/>
        <charset val="136"/>
      </rPr>
      <t>校園親密關係暴力事件實務處理手冊</t>
    </r>
    <phoneticPr fontId="3" type="noConversion"/>
  </si>
  <si>
    <r>
      <rPr>
        <sz val="12"/>
        <rFont val="標楷體"/>
        <family val="4"/>
        <charset val="136"/>
      </rPr>
      <t>姚淑女</t>
    </r>
    <phoneticPr fontId="3" type="noConversion"/>
  </si>
  <si>
    <r>
      <rPr>
        <sz val="12"/>
        <rFont val="標楷體"/>
        <family val="4"/>
        <charset val="136"/>
      </rPr>
      <t>兒童權利公約逐條要義</t>
    </r>
    <phoneticPr fontId="3" type="noConversion"/>
  </si>
  <si>
    <r>
      <rPr>
        <sz val="12"/>
        <rFont val="標楷體"/>
        <family val="4"/>
        <charset val="136"/>
      </rPr>
      <t>高玉泉等</t>
    </r>
    <phoneticPr fontId="3" type="noConversion"/>
  </si>
  <si>
    <r>
      <rPr>
        <sz val="12"/>
        <rFont val="標楷體"/>
        <family val="4"/>
        <charset val="136"/>
      </rPr>
      <t>衛生福利部</t>
    </r>
    <phoneticPr fontId="3" type="noConversion"/>
  </si>
  <si>
    <r>
      <rPr>
        <sz val="12"/>
        <rFont val="標楷體"/>
        <family val="4"/>
        <charset val="136"/>
      </rPr>
      <t>家庭社會學</t>
    </r>
  </si>
  <si>
    <r>
      <rPr>
        <sz val="12"/>
        <rFont val="標楷體"/>
        <family val="4"/>
        <charset val="136"/>
      </rPr>
      <t>葉郁菁</t>
    </r>
  </si>
  <si>
    <r>
      <rPr>
        <sz val="12"/>
        <rFont val="標楷體"/>
        <family val="4"/>
        <charset val="136"/>
      </rPr>
      <t>巨流</t>
    </r>
  </si>
  <si>
    <r>
      <rPr>
        <sz val="12"/>
        <rFont val="標楷體"/>
        <family val="4"/>
        <charset val="136"/>
      </rPr>
      <t>家庭</t>
    </r>
  </si>
  <si>
    <r>
      <t>106.10</t>
    </r>
    <r>
      <rPr>
        <sz val="12"/>
        <rFont val="標楷體"/>
        <family val="4"/>
        <charset val="136"/>
      </rPr>
      <t>贈</t>
    </r>
  </si>
  <si>
    <r>
      <rPr>
        <sz val="12"/>
        <rFont val="標楷體"/>
        <family val="4"/>
        <charset val="136"/>
      </rPr>
      <t>一席</t>
    </r>
    <r>
      <rPr>
        <sz val="12"/>
        <rFont val="Times New Roman"/>
        <family val="1"/>
      </rPr>
      <t>—</t>
    </r>
    <r>
      <rPr>
        <sz val="12"/>
        <rFont val="標楷體"/>
        <family val="4"/>
        <charset val="136"/>
      </rPr>
      <t>發現雲林人系列</t>
    </r>
    <r>
      <rPr>
        <sz val="12"/>
        <rFont val="Times New Roman"/>
        <family val="1"/>
      </rPr>
      <t>5</t>
    </r>
    <phoneticPr fontId="3" type="noConversion"/>
  </si>
  <si>
    <r>
      <rPr>
        <sz val="12"/>
        <rFont val="標楷體"/>
        <family val="4"/>
        <charset val="136"/>
      </rPr>
      <t>陳榮俊等</t>
    </r>
    <phoneticPr fontId="3" type="noConversion"/>
  </si>
  <si>
    <r>
      <t>106.11</t>
    </r>
    <r>
      <rPr>
        <sz val="12"/>
        <rFont val="標楷體"/>
        <family val="4"/>
        <charset val="136"/>
      </rPr>
      <t>贈</t>
    </r>
    <phoneticPr fontId="3" type="noConversion"/>
  </si>
  <si>
    <r>
      <rPr>
        <sz val="12"/>
        <rFont val="標楷體"/>
        <family val="4"/>
        <charset val="136"/>
      </rPr>
      <t>情緒勒索</t>
    </r>
    <phoneticPr fontId="3" type="noConversion"/>
  </si>
  <si>
    <r>
      <rPr>
        <sz val="12"/>
        <rFont val="標楷體"/>
        <family val="4"/>
        <charset val="136"/>
      </rPr>
      <t>周慕姿</t>
    </r>
    <phoneticPr fontId="3" type="noConversion"/>
  </si>
  <si>
    <r>
      <rPr>
        <sz val="12"/>
        <rFont val="標楷體"/>
        <family val="4"/>
        <charset val="136"/>
      </rPr>
      <t>寶瓶</t>
    </r>
    <phoneticPr fontId="3" type="noConversion"/>
  </si>
  <si>
    <r>
      <t>106.10</t>
    </r>
    <r>
      <rPr>
        <sz val="12"/>
        <rFont val="標楷體"/>
        <family val="4"/>
        <charset val="136"/>
      </rPr>
      <t>購</t>
    </r>
    <phoneticPr fontId="3" type="noConversion"/>
  </si>
  <si>
    <r>
      <rPr>
        <sz val="12"/>
        <rFont val="標楷體"/>
        <family val="4"/>
        <charset val="136"/>
      </rPr>
      <t>幫助每一個孩子成功</t>
    </r>
    <phoneticPr fontId="3" type="noConversion"/>
  </si>
  <si>
    <r>
      <rPr>
        <sz val="12"/>
        <rFont val="標楷體"/>
        <family val="4"/>
        <charset val="136"/>
      </rPr>
      <t>張怡沁等</t>
    </r>
    <phoneticPr fontId="3" type="noConversion"/>
  </si>
  <si>
    <r>
      <rPr>
        <sz val="12"/>
        <rFont val="標楷體"/>
        <family val="4"/>
        <charset val="136"/>
      </rPr>
      <t>親子天下</t>
    </r>
    <phoneticPr fontId="3" type="noConversion"/>
  </si>
  <si>
    <r>
      <rPr>
        <sz val="12"/>
        <rFont val="標楷體"/>
        <family val="4"/>
        <charset val="136"/>
      </rPr>
      <t>女性與家庭教育</t>
    </r>
    <phoneticPr fontId="3" type="noConversion"/>
  </si>
  <si>
    <r>
      <rPr>
        <sz val="12"/>
        <rFont val="標楷體"/>
        <family val="4"/>
        <charset val="136"/>
      </rPr>
      <t>何福田等</t>
    </r>
    <phoneticPr fontId="3" type="noConversion"/>
  </si>
  <si>
    <r>
      <rPr>
        <sz val="12"/>
        <rFont val="標楷體"/>
        <family val="4"/>
        <charset val="136"/>
      </rPr>
      <t>新人類文明文教基金會</t>
    </r>
    <phoneticPr fontId="3" type="noConversion"/>
  </si>
  <si>
    <r>
      <t>106.12</t>
    </r>
    <r>
      <rPr>
        <sz val="12"/>
        <rFont val="標楷體"/>
        <family val="4"/>
        <charset val="136"/>
      </rPr>
      <t>購</t>
    </r>
    <phoneticPr fontId="3" type="noConversion"/>
  </si>
  <si>
    <r>
      <rPr>
        <sz val="12"/>
        <rFont val="標楷體"/>
        <family val="4"/>
        <charset val="136"/>
      </rPr>
      <t>重新相處的勇氣：</t>
    </r>
    <r>
      <rPr>
        <sz val="12"/>
        <rFont val="Times New Roman"/>
        <family val="1"/>
      </rPr>
      <t>36</t>
    </r>
    <r>
      <rPr>
        <sz val="12"/>
        <rFont val="標楷體"/>
        <family val="4"/>
        <charset val="136"/>
      </rPr>
      <t>堂關於家庭、人際、職場的阿德勒勇氣實踐課</t>
    </r>
    <phoneticPr fontId="3" type="noConversion"/>
  </si>
  <si>
    <r>
      <t> </t>
    </r>
    <r>
      <rPr>
        <sz val="12"/>
        <rFont val="標楷體"/>
        <family val="4"/>
        <charset val="136"/>
      </rPr>
      <t>陳聖怡</t>
    </r>
    <phoneticPr fontId="3" type="noConversion"/>
  </si>
  <si>
    <r>
      <rPr>
        <sz val="12"/>
        <rFont val="標楷體"/>
        <family val="4"/>
        <charset val="136"/>
      </rPr>
      <t>楓書坊</t>
    </r>
  </si>
  <si>
    <r>
      <rPr>
        <sz val="12"/>
        <rFont val="標楷體"/>
        <family val="4"/>
        <charset val="136"/>
      </rPr>
      <t>即使家庭會傷人，愛依然存在：讓你沮喪的不是人生，而是你的焦慮</t>
    </r>
    <phoneticPr fontId="3" type="noConversion"/>
  </si>
  <si>
    <r>
      <rPr>
        <sz val="12"/>
        <rFont val="標楷體"/>
        <family val="4"/>
        <charset val="136"/>
      </rPr>
      <t>許皓宜</t>
    </r>
  </si>
  <si>
    <r>
      <rPr>
        <sz val="12"/>
        <rFont val="標楷體"/>
        <family val="4"/>
        <charset val="136"/>
      </rPr>
      <t>如何</t>
    </r>
    <r>
      <rPr>
        <sz val="12"/>
        <rFont val="Times New Roman"/>
        <family val="1"/>
      </rPr>
      <t>  </t>
    </r>
  </si>
  <si>
    <r>
      <rPr>
        <sz val="12"/>
        <rFont val="標楷體"/>
        <family val="4"/>
        <charset val="136"/>
      </rPr>
      <t>跟家庭的傷說再見：與生命和解的故事療癒</t>
    </r>
    <phoneticPr fontId="3" type="noConversion"/>
  </si>
  <si>
    <r>
      <rPr>
        <sz val="12"/>
        <rFont val="標楷體"/>
        <family val="4"/>
        <charset val="136"/>
      </rPr>
      <t>周志建</t>
    </r>
  </si>
  <si>
    <r>
      <rPr>
        <sz val="12"/>
        <rFont val="標楷體"/>
        <family val="4"/>
        <charset val="136"/>
      </rPr>
      <t>尊重孩子，孩子也會尊重你：化家庭衝突為合作的七大祕訣》</t>
    </r>
    <phoneticPr fontId="3" type="noConversion"/>
  </si>
  <si>
    <r>
      <rPr>
        <sz val="12"/>
        <rFont val="標楷體"/>
        <family val="4"/>
        <charset val="136"/>
      </rPr>
      <t>蘇拉‧哈特</t>
    </r>
  </si>
  <si>
    <r>
      <rPr>
        <sz val="12"/>
        <rFont val="標楷體"/>
        <family val="4"/>
        <charset val="136"/>
      </rPr>
      <t>光啟文化</t>
    </r>
  </si>
  <si>
    <r>
      <rPr>
        <sz val="12"/>
        <rFont val="標楷體"/>
        <family val="4"/>
        <charset val="136"/>
      </rPr>
      <t>雞婆的力量：一介歐巴桑</t>
    </r>
    <r>
      <rPr>
        <sz val="12"/>
        <rFont val="Times New Roman"/>
        <family val="1"/>
      </rPr>
      <t xml:space="preserve"> × </t>
    </r>
    <r>
      <rPr>
        <sz val="12"/>
        <rFont val="標楷體"/>
        <family val="4"/>
        <charset val="136"/>
      </rPr>
      <t>十八年校園申訴案的心情軌跡</t>
    </r>
    <phoneticPr fontId="3" type="noConversion"/>
  </si>
  <si>
    <r>
      <rPr>
        <sz val="12"/>
        <rFont val="標楷體"/>
        <family val="4"/>
        <charset val="136"/>
      </rPr>
      <t>黃俐雅</t>
    </r>
  </si>
  <si>
    <r>
      <rPr>
        <sz val="12"/>
        <rFont val="標楷體"/>
        <family val="4"/>
        <charset val="136"/>
      </rPr>
      <t>財團法人人本教育文教基金會</t>
    </r>
  </si>
  <si>
    <r>
      <rPr>
        <sz val="12"/>
        <rFont val="標楷體"/>
        <family val="4"/>
        <charset val="136"/>
      </rPr>
      <t>沉默：台灣某特教學校集體性侵事件</t>
    </r>
    <r>
      <rPr>
        <sz val="12"/>
        <rFont val="Times New Roman"/>
        <family val="1"/>
      </rPr>
      <t xml:space="preserve"> </t>
    </r>
    <phoneticPr fontId="3" type="noConversion"/>
  </si>
  <si>
    <r>
      <rPr>
        <sz val="12"/>
        <rFont val="標楷體"/>
        <family val="4"/>
        <charset val="136"/>
      </rPr>
      <t>陳昭如</t>
    </r>
  </si>
  <si>
    <r>
      <rPr>
        <sz val="12"/>
        <rFont val="標楷體"/>
        <family val="4"/>
        <charset val="136"/>
      </rPr>
      <t>我們出版</t>
    </r>
  </si>
  <si>
    <r>
      <rPr>
        <sz val="12"/>
        <rFont val="標楷體"/>
        <family val="4"/>
        <charset val="136"/>
      </rPr>
      <t>房思琪的初戀樂園</t>
    </r>
    <r>
      <rPr>
        <sz val="12"/>
        <rFont val="Times New Roman"/>
        <family val="1"/>
      </rPr>
      <t xml:space="preserve"> </t>
    </r>
    <phoneticPr fontId="3" type="noConversion"/>
  </si>
  <si>
    <r>
      <rPr>
        <sz val="12"/>
        <rFont val="標楷體"/>
        <family val="4"/>
        <charset val="136"/>
      </rPr>
      <t>林奕含</t>
    </r>
  </si>
  <si>
    <r>
      <rPr>
        <sz val="12"/>
        <rFont val="標楷體"/>
        <family val="4"/>
        <charset val="136"/>
      </rPr>
      <t>游擊文化</t>
    </r>
  </si>
  <si>
    <r>
      <rPr>
        <sz val="12"/>
        <rFont val="標楷體"/>
        <family val="4"/>
        <charset val="136"/>
      </rPr>
      <t>班級經營：理論知能與實務技巧</t>
    </r>
    <phoneticPr fontId="3" type="noConversion"/>
  </si>
  <si>
    <r>
      <rPr>
        <sz val="12"/>
        <rFont val="標楷體"/>
        <family val="4"/>
        <charset val="136"/>
      </rPr>
      <t>謝金青</t>
    </r>
  </si>
  <si>
    <r>
      <rPr>
        <sz val="12"/>
        <rFont val="標楷體"/>
        <family val="4"/>
        <charset val="136"/>
      </rPr>
      <t>黃金學堂文化出版事業有限公司</t>
    </r>
  </si>
  <si>
    <r>
      <rPr>
        <sz val="12"/>
        <rFont val="標楷體"/>
        <family val="4"/>
        <charset val="136"/>
      </rPr>
      <t>優秀老師這樣做：輕鬆應付課堂挑戰</t>
    </r>
    <r>
      <rPr>
        <sz val="12"/>
        <rFont val="Times New Roman"/>
        <family val="1"/>
      </rPr>
      <t>50</t>
    </r>
    <r>
      <rPr>
        <sz val="12"/>
        <rFont val="標楷體"/>
        <family val="4"/>
        <charset val="136"/>
      </rPr>
      <t>招</t>
    </r>
    <phoneticPr fontId="3" type="noConversion"/>
  </si>
  <si>
    <r>
      <rPr>
        <sz val="12"/>
        <rFont val="標楷體"/>
        <family val="4"/>
        <charset val="136"/>
      </rPr>
      <t>陶德．威塔克等</t>
    </r>
  </si>
  <si>
    <r>
      <rPr>
        <sz val="12"/>
        <rFont val="標楷體"/>
        <family val="4"/>
        <charset val="136"/>
      </rPr>
      <t>木馬文化</t>
    </r>
  </si>
  <si>
    <r>
      <rPr>
        <sz val="12"/>
        <color theme="1"/>
        <rFont val="標楷體"/>
        <family val="4"/>
        <charset val="136"/>
      </rPr>
      <t>正念的奇蹟</t>
    </r>
    <phoneticPr fontId="14" type="noConversion"/>
  </si>
  <si>
    <r>
      <rPr>
        <sz val="12"/>
        <rFont val="標楷體"/>
        <family val="4"/>
        <charset val="136"/>
      </rPr>
      <t>一行禪師</t>
    </r>
  </si>
  <si>
    <r>
      <rPr>
        <sz val="12"/>
        <rFont val="標楷體"/>
        <family val="4"/>
        <charset val="136"/>
      </rPr>
      <t>橡樹林</t>
    </r>
    <r>
      <rPr>
        <sz val="12"/>
        <rFont val="Times New Roman"/>
        <family val="1"/>
      </rPr>
      <t> </t>
    </r>
  </si>
  <si>
    <r>
      <rPr>
        <sz val="12"/>
        <color theme="1"/>
        <rFont val="標楷體"/>
        <family val="4"/>
        <charset val="136"/>
      </rPr>
      <t>正念減壓初學者手冊</t>
    </r>
    <phoneticPr fontId="14" type="noConversion"/>
  </si>
  <si>
    <r>
      <rPr>
        <sz val="12"/>
        <rFont val="標楷體"/>
        <family val="4"/>
        <charset val="136"/>
      </rPr>
      <t>喬</t>
    </r>
    <r>
      <rPr>
        <sz val="12"/>
        <rFont val="Times New Roman"/>
        <family val="1"/>
      </rPr>
      <t>.</t>
    </r>
    <r>
      <rPr>
        <sz val="12"/>
        <rFont val="標楷體"/>
        <family val="4"/>
        <charset val="136"/>
      </rPr>
      <t>卡巴金</t>
    </r>
  </si>
  <si>
    <r>
      <rPr>
        <sz val="12"/>
        <color theme="1"/>
        <rFont val="標楷體"/>
        <family val="4"/>
        <charset val="136"/>
      </rPr>
      <t>正念療癒力</t>
    </r>
    <r>
      <rPr>
        <sz val="12"/>
        <color theme="1"/>
        <rFont val="Times New Roman"/>
        <family val="1"/>
      </rPr>
      <t>:</t>
    </r>
    <r>
      <rPr>
        <sz val="12"/>
        <color theme="1"/>
        <rFont val="標楷體"/>
        <family val="4"/>
        <charset val="136"/>
      </rPr>
      <t>八週找回平靜、自信與智慧的自己</t>
    </r>
    <phoneticPr fontId="14" type="noConversion"/>
  </si>
  <si>
    <r>
      <rPr>
        <sz val="12"/>
        <color theme="1"/>
        <rFont val="標楷體"/>
        <family val="4"/>
        <charset val="136"/>
      </rPr>
      <t>創傷的積極力量：正向心理學與焦點解決治療的合作策略（上冊）</t>
    </r>
    <phoneticPr fontId="14" type="noConversion"/>
  </si>
  <si>
    <r>
      <rPr>
        <sz val="12"/>
        <rFont val="標楷體"/>
        <family val="4"/>
        <charset val="136"/>
      </rPr>
      <t>張美惠</t>
    </r>
  </si>
  <si>
    <r>
      <rPr>
        <sz val="12"/>
        <color theme="1"/>
        <rFont val="標楷體"/>
        <family val="4"/>
        <charset val="136"/>
      </rPr>
      <t>創傷的積極力量：正向心理學與焦點解決治療的合作策略（下冊）</t>
    </r>
    <phoneticPr fontId="14" type="noConversion"/>
  </si>
  <si>
    <r>
      <t>107</t>
    </r>
    <r>
      <rPr>
        <sz val="12"/>
        <color theme="1"/>
        <rFont val="標楷體"/>
        <family val="4"/>
        <charset val="136"/>
      </rPr>
      <t>年度全國輔導工作績優案例</t>
    </r>
    <phoneticPr fontId="3" type="noConversion"/>
  </si>
  <si>
    <r>
      <t>107.11</t>
    </r>
    <r>
      <rPr>
        <sz val="12"/>
        <rFont val="標楷體"/>
        <family val="4"/>
        <charset val="136"/>
      </rPr>
      <t>贈</t>
    </r>
    <phoneticPr fontId="3" type="noConversion"/>
  </si>
  <si>
    <r>
      <rPr>
        <sz val="12"/>
        <color theme="1"/>
        <rFont val="標楷體"/>
        <family val="4"/>
        <charset val="136"/>
      </rPr>
      <t>家長老師快抓狂，熱血教官才能搞定的青春教養練習</t>
    </r>
    <phoneticPr fontId="3" type="noConversion"/>
  </si>
  <si>
    <r>
      <rPr>
        <sz val="12"/>
        <rFont val="標楷體"/>
        <family val="4"/>
        <charset val="136"/>
      </rPr>
      <t>黃正智</t>
    </r>
    <phoneticPr fontId="3" type="noConversion"/>
  </si>
  <si>
    <r>
      <rPr>
        <sz val="12"/>
        <rFont val="標楷體"/>
        <family val="4"/>
        <charset val="136"/>
      </rPr>
      <t>柿子文化</t>
    </r>
    <phoneticPr fontId="3" type="noConversion"/>
  </si>
  <si>
    <r>
      <t>107.11</t>
    </r>
    <r>
      <rPr>
        <sz val="12"/>
        <rFont val="標楷體"/>
        <family val="4"/>
        <charset val="136"/>
      </rPr>
      <t>購</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</si>
  <si>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國民中小學暨普通高中</t>
    </r>
    <r>
      <rPr>
        <sz val="12"/>
        <color theme="1"/>
        <rFont val="Times New Roman"/>
        <family val="1"/>
      </rPr>
      <t>)</t>
    </r>
    <phoneticPr fontId="3" type="noConversion"/>
  </si>
  <si>
    <r>
      <t>107.12</t>
    </r>
    <r>
      <rPr>
        <sz val="12"/>
        <rFont val="標楷體"/>
        <family val="4"/>
        <charset val="136"/>
      </rPr>
      <t>贈</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</si>
  <si>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技術型高中</t>
    </r>
    <r>
      <rPr>
        <sz val="12"/>
        <color theme="1"/>
        <rFont val="Times New Roman"/>
        <family val="1"/>
      </rPr>
      <t>)</t>
    </r>
    <phoneticPr fontId="3" type="noConversion"/>
  </si>
  <si>
    <r>
      <rPr>
        <sz val="12"/>
        <color theme="1"/>
        <rFont val="標楷體"/>
        <family val="4"/>
        <charset val="136"/>
      </rPr>
      <t>童心花顏</t>
    </r>
    <r>
      <rPr>
        <sz val="12"/>
        <color theme="1"/>
        <rFont val="Times New Roman"/>
        <family val="1"/>
      </rPr>
      <t xml:space="preserve"> </t>
    </r>
    <r>
      <rPr>
        <sz val="12"/>
        <color theme="1"/>
        <rFont val="標楷體"/>
        <family val="4"/>
        <charset val="136"/>
      </rPr>
      <t>給父母親的兒童花精指南</t>
    </r>
  </si>
  <si>
    <r>
      <rPr>
        <sz val="12"/>
        <rFont val="標楷體"/>
        <family val="4"/>
        <charset val="136"/>
      </rPr>
      <t>王真心</t>
    </r>
    <phoneticPr fontId="3" type="noConversion"/>
  </si>
  <si>
    <r>
      <rPr>
        <sz val="12"/>
        <rFont val="標楷體"/>
        <family val="4"/>
        <charset val="136"/>
      </rPr>
      <t>聖賀德佳學院</t>
    </r>
    <phoneticPr fontId="3" type="noConversion"/>
  </si>
  <si>
    <r>
      <t>108.10</t>
    </r>
    <r>
      <rPr>
        <sz val="12"/>
        <rFont val="標楷體"/>
        <family val="4"/>
        <charset val="136"/>
      </rPr>
      <t>贈</t>
    </r>
    <phoneticPr fontId="3" type="noConversion"/>
  </si>
  <si>
    <r>
      <rPr>
        <sz val="12"/>
        <color theme="1"/>
        <rFont val="標楷體"/>
        <family val="4"/>
        <charset val="136"/>
      </rPr>
      <t>受傷的孩子和壞掉的大人</t>
    </r>
    <phoneticPr fontId="3" type="noConversion"/>
  </si>
  <si>
    <r>
      <rPr>
        <sz val="12"/>
        <rFont val="標楷體"/>
        <family val="4"/>
        <charset val="136"/>
      </rPr>
      <t>陳志恒</t>
    </r>
    <phoneticPr fontId="3" type="noConversion"/>
  </si>
  <si>
    <r>
      <rPr>
        <sz val="12"/>
        <rFont val="標楷體"/>
        <family val="4"/>
        <charset val="136"/>
      </rPr>
      <t>圓神文叢</t>
    </r>
    <phoneticPr fontId="3" type="noConversion"/>
  </si>
  <si>
    <r>
      <t>108.10</t>
    </r>
    <r>
      <rPr>
        <sz val="12"/>
        <rFont val="標楷體"/>
        <family val="4"/>
        <charset val="136"/>
      </rPr>
      <t>購</t>
    </r>
    <phoneticPr fontId="3" type="noConversion"/>
  </si>
  <si>
    <r>
      <rPr>
        <sz val="12"/>
        <color theme="1"/>
        <rFont val="標楷體"/>
        <family val="4"/>
        <charset val="136"/>
      </rPr>
      <t>我想安心吃飯</t>
    </r>
    <phoneticPr fontId="3" type="noConversion"/>
  </si>
  <si>
    <r>
      <rPr>
        <sz val="12"/>
        <rFont val="標楷體"/>
        <family val="4"/>
        <charset val="136"/>
      </rPr>
      <t>吳季衡</t>
    </r>
    <phoneticPr fontId="3" type="noConversion"/>
  </si>
  <si>
    <r>
      <rPr>
        <sz val="12"/>
        <color theme="1"/>
        <rFont val="標楷體"/>
        <family val="4"/>
        <charset val="136"/>
      </rPr>
      <t>談笑有鴻儒，往來無白丁</t>
    </r>
    <phoneticPr fontId="3" type="noConversion"/>
  </si>
  <si>
    <r>
      <rPr>
        <sz val="12"/>
        <rFont val="標楷體"/>
        <family val="4"/>
        <charset val="136"/>
      </rPr>
      <t>徐佳銘</t>
    </r>
    <phoneticPr fontId="3" type="noConversion"/>
  </si>
  <si>
    <r>
      <rPr>
        <sz val="12"/>
        <rFont val="標楷體"/>
        <family val="4"/>
        <charset val="136"/>
      </rPr>
      <t>建國科技大學</t>
    </r>
    <phoneticPr fontId="3" type="noConversion"/>
  </si>
  <si>
    <r>
      <t>108.12</t>
    </r>
    <r>
      <rPr>
        <sz val="12"/>
        <rFont val="標楷體"/>
        <family val="4"/>
        <charset val="136"/>
      </rPr>
      <t>贈</t>
    </r>
    <phoneticPr fontId="3" type="noConversion"/>
  </si>
  <si>
    <r>
      <rPr>
        <sz val="12"/>
        <color theme="1"/>
        <rFont val="標楷體"/>
        <family val="4"/>
        <charset val="136"/>
      </rPr>
      <t>高級中等學校輔導工作參考手冊</t>
    </r>
    <phoneticPr fontId="3" type="noConversion"/>
  </si>
  <si>
    <r>
      <t>109.09</t>
    </r>
    <r>
      <rPr>
        <sz val="12"/>
        <rFont val="標楷體"/>
        <family val="4"/>
        <charset val="136"/>
      </rPr>
      <t>贈</t>
    </r>
    <phoneticPr fontId="3" type="noConversion"/>
  </si>
  <si>
    <r>
      <rPr>
        <sz val="12"/>
        <color theme="1"/>
        <rFont val="標楷體"/>
        <family val="4"/>
        <charset val="136"/>
      </rPr>
      <t>家庭教育議題教師手冊主題軸一至五</t>
    </r>
    <phoneticPr fontId="3" type="noConversion"/>
  </si>
  <si>
    <r>
      <rPr>
        <sz val="12"/>
        <rFont val="標楷體"/>
        <family val="4"/>
        <charset val="136"/>
      </rPr>
      <t>國立臺灣師範大學人類發展與家庭學系</t>
    </r>
    <phoneticPr fontId="3" type="noConversion"/>
  </si>
  <si>
    <r>
      <t>109.10</t>
    </r>
    <r>
      <rPr>
        <sz val="12"/>
        <rFont val="標楷體"/>
        <family val="4"/>
        <charset val="136"/>
      </rPr>
      <t>贈</t>
    </r>
    <phoneticPr fontId="3" type="noConversion"/>
  </si>
  <si>
    <r>
      <rPr>
        <sz val="12"/>
        <color theme="1"/>
        <rFont val="標楷體"/>
        <family val="4"/>
        <charset val="136"/>
      </rPr>
      <t>上網不上癮：給網路族的心靈處方</t>
    </r>
    <phoneticPr fontId="3" type="noConversion"/>
  </si>
  <si>
    <r>
      <rPr>
        <sz val="12"/>
        <color theme="1"/>
        <rFont val="標楷體"/>
        <family val="4"/>
        <charset val="136"/>
      </rPr>
      <t>張立人</t>
    </r>
    <phoneticPr fontId="3" type="noConversion"/>
  </si>
  <si>
    <r>
      <rPr>
        <sz val="11"/>
        <color theme="1"/>
        <rFont val="標楷體"/>
        <family val="4"/>
        <charset val="136"/>
      </rPr>
      <t>心靈工坊</t>
    </r>
    <phoneticPr fontId="3" type="noConversion"/>
  </si>
  <si>
    <r>
      <t>109.12</t>
    </r>
    <r>
      <rPr>
        <sz val="12"/>
        <rFont val="標楷體"/>
        <family val="4"/>
        <charset val="136"/>
      </rPr>
      <t>贈</t>
    </r>
    <phoneticPr fontId="3" type="noConversion"/>
  </si>
  <si>
    <r>
      <rPr>
        <sz val="12"/>
        <color theme="1"/>
        <rFont val="標楷體"/>
        <family val="4"/>
        <charset val="136"/>
      </rPr>
      <t>珍愛生命，希望無限：讓我們一同走過憂鬱的低谷</t>
    </r>
    <phoneticPr fontId="3" type="noConversion"/>
  </si>
  <si>
    <r>
      <rPr>
        <sz val="12"/>
        <rFont val="標楷體"/>
        <family val="4"/>
        <charset val="136"/>
      </rPr>
      <t>廖士程</t>
    </r>
    <r>
      <rPr>
        <sz val="12"/>
        <rFont val="Times New Roman"/>
        <family val="1"/>
      </rPr>
      <t>  </t>
    </r>
    <phoneticPr fontId="3" type="noConversion"/>
  </si>
  <si>
    <r>
      <rPr>
        <sz val="12"/>
        <color theme="1"/>
        <rFont val="標楷體"/>
        <family val="4"/>
        <charset val="136"/>
      </rPr>
      <t>精神疾病的家族密碼：談精神醫學與遺傳基因</t>
    </r>
    <phoneticPr fontId="3" type="noConversion"/>
  </si>
  <si>
    <r>
      <rPr>
        <sz val="12"/>
        <color theme="1"/>
        <rFont val="標楷體"/>
        <family val="4"/>
        <charset val="136"/>
      </rPr>
      <t>劉智民</t>
    </r>
    <phoneticPr fontId="3" type="noConversion"/>
  </si>
  <si>
    <r>
      <rPr>
        <sz val="12"/>
        <color theme="1"/>
        <rFont val="標楷體"/>
        <family val="4"/>
        <charset val="136"/>
      </rPr>
      <t>快樂童年好</t>
    </r>
    <r>
      <rPr>
        <sz val="12"/>
        <color theme="1"/>
        <rFont val="Times New Roman"/>
        <family val="1"/>
      </rPr>
      <t>EQ</t>
    </r>
    <r>
      <rPr>
        <sz val="12"/>
        <color theme="1"/>
        <rFont val="標楷體"/>
        <family val="4"/>
        <charset val="136"/>
      </rPr>
      <t>：培養開朗自信的孩子</t>
    </r>
    <phoneticPr fontId="3" type="noConversion"/>
  </si>
  <si>
    <r>
      <t> </t>
    </r>
    <r>
      <rPr>
        <sz val="12"/>
        <color theme="1"/>
        <rFont val="標楷體"/>
        <family val="4"/>
        <charset val="136"/>
      </rPr>
      <t>商志雍</t>
    </r>
    <phoneticPr fontId="3" type="noConversion"/>
  </si>
  <si>
    <r>
      <t>109.12</t>
    </r>
    <r>
      <rPr>
        <sz val="12"/>
        <rFont val="標楷體"/>
        <family val="4"/>
        <charset val="136"/>
      </rPr>
      <t>贈</t>
    </r>
    <r>
      <rPr>
        <sz val="12"/>
        <rFont val="細明體"/>
        <family val="3"/>
        <charset val="136"/>
      </rPr>
      <t/>
    </r>
  </si>
  <si>
    <r>
      <rPr>
        <sz val="12"/>
        <color theme="1"/>
        <rFont val="標楷體"/>
        <family val="4"/>
        <charset val="136"/>
      </rPr>
      <t>放輕鬆，不焦慮：自律神經的保健之道</t>
    </r>
    <phoneticPr fontId="3" type="noConversion"/>
  </si>
  <si>
    <r>
      <t> </t>
    </r>
    <r>
      <rPr>
        <sz val="12"/>
        <color theme="1"/>
        <rFont val="標楷體"/>
        <family val="4"/>
        <charset val="136"/>
      </rPr>
      <t>林奕廷</t>
    </r>
    <r>
      <rPr>
        <sz val="12"/>
        <color theme="1"/>
        <rFont val="Times New Roman"/>
        <family val="1"/>
      </rPr>
      <t> </t>
    </r>
    <phoneticPr fontId="3" type="noConversion"/>
  </si>
  <si>
    <r>
      <rPr>
        <sz val="12"/>
        <color theme="1"/>
        <rFont val="標楷體"/>
        <family val="4"/>
        <charset val="136"/>
      </rPr>
      <t>星星小孩，擁抱陽光：幫助自閉兒快樂成長</t>
    </r>
    <phoneticPr fontId="3" type="noConversion"/>
  </si>
  <si>
    <r>
      <t> </t>
    </r>
    <r>
      <rPr>
        <sz val="12"/>
        <color theme="1"/>
        <rFont val="標楷體"/>
        <family val="4"/>
        <charset val="136"/>
      </rPr>
      <t>蔡文哲</t>
    </r>
    <phoneticPr fontId="3" type="noConversion"/>
  </si>
  <si>
    <r>
      <rPr>
        <sz val="12"/>
        <color theme="1"/>
        <rFont val="標楷體"/>
        <family val="4"/>
        <charset val="136"/>
      </rPr>
      <t>依然真摯與忠誠：談成人亞斯伯格症與自閉症</t>
    </r>
    <phoneticPr fontId="3" type="noConversion"/>
  </si>
  <si>
    <r>
      <t> </t>
    </r>
    <r>
      <rPr>
        <sz val="12"/>
        <color theme="1"/>
        <rFont val="標楷體"/>
        <family val="4"/>
        <charset val="136"/>
      </rPr>
      <t>簡意玲</t>
    </r>
    <phoneticPr fontId="3" type="noConversion"/>
  </si>
  <si>
    <r>
      <rPr>
        <sz val="12"/>
        <color theme="1"/>
        <rFont val="標楷體"/>
        <family val="4"/>
        <charset val="136"/>
      </rPr>
      <t>跟孩子更親近：親子關係的淬煉與成長</t>
    </r>
    <phoneticPr fontId="3" type="noConversion"/>
  </si>
  <si>
    <r>
      <t> </t>
    </r>
    <r>
      <rPr>
        <sz val="12"/>
        <color theme="1"/>
        <rFont val="標楷體"/>
        <family val="4"/>
        <charset val="136"/>
      </rPr>
      <t>丘彥南</t>
    </r>
    <phoneticPr fontId="3" type="noConversion"/>
  </si>
  <si>
    <r>
      <rPr>
        <sz val="12"/>
        <color theme="1"/>
        <rFont val="標楷體"/>
        <family val="4"/>
        <charset val="136"/>
      </rPr>
      <t>夜夜好眠：擁抱睡神，不再失眠</t>
    </r>
    <phoneticPr fontId="3" type="noConversion"/>
  </si>
  <si>
    <r>
      <t> </t>
    </r>
    <r>
      <rPr>
        <sz val="12"/>
        <color theme="1"/>
        <rFont val="標楷體"/>
        <family val="4"/>
        <charset val="136"/>
      </rPr>
      <t>陳錫中</t>
    </r>
    <phoneticPr fontId="3" type="noConversion"/>
  </si>
  <si>
    <r>
      <rPr>
        <sz val="12"/>
        <color theme="1"/>
        <rFont val="標楷體"/>
        <family val="4"/>
        <charset val="136"/>
      </rPr>
      <t>正常與瘋狂的天秤：談精神疾病與司法鑑定</t>
    </r>
    <phoneticPr fontId="3" type="noConversion"/>
  </si>
  <si>
    <r>
      <t> </t>
    </r>
    <r>
      <rPr>
        <sz val="12"/>
        <color theme="1"/>
        <rFont val="標楷體"/>
        <family val="4"/>
        <charset val="136"/>
      </rPr>
      <t>吳建昌</t>
    </r>
    <phoneticPr fontId="3" type="noConversion"/>
  </si>
  <si>
    <r>
      <rPr>
        <sz val="12"/>
        <color theme="1"/>
        <rFont val="標楷體"/>
        <family val="4"/>
        <charset val="136"/>
      </rPr>
      <t>找回專注力：成人</t>
    </r>
    <r>
      <rPr>
        <sz val="12"/>
        <color theme="1"/>
        <rFont val="Times New Roman"/>
        <family val="1"/>
      </rPr>
      <t>ADHD</t>
    </r>
    <r>
      <rPr>
        <sz val="12"/>
        <color theme="1"/>
        <rFont val="標楷體"/>
        <family val="4"/>
        <charset val="136"/>
      </rPr>
      <t>全方位自助手冊</t>
    </r>
    <phoneticPr fontId="3" type="noConversion"/>
  </si>
  <si>
    <r>
      <t> </t>
    </r>
    <r>
      <rPr>
        <sz val="12"/>
        <color theme="1"/>
        <rFont val="標楷體"/>
        <family val="4"/>
        <charset val="136"/>
      </rPr>
      <t>高淑芬</t>
    </r>
    <phoneticPr fontId="3" type="noConversion"/>
  </si>
  <si>
    <r>
      <rPr>
        <sz val="12"/>
        <color theme="1"/>
        <rFont val="標楷體"/>
        <family val="4"/>
        <charset val="136"/>
      </rPr>
      <t>開心紓壓：給壓力一族的心靈妙方</t>
    </r>
    <phoneticPr fontId="3" type="noConversion"/>
  </si>
  <si>
    <r>
      <t> </t>
    </r>
    <r>
      <rPr>
        <sz val="10"/>
        <color rgb="FF333333"/>
        <rFont val="標楷體"/>
        <family val="4"/>
        <charset val="136"/>
      </rPr>
      <t>謝明憲</t>
    </r>
    <r>
      <rPr>
        <sz val="10"/>
        <color rgb="FF666666"/>
        <rFont val="Times New Roman"/>
        <family val="1"/>
      </rPr>
      <t>  </t>
    </r>
    <phoneticPr fontId="3" type="noConversion"/>
  </si>
  <si>
    <r>
      <rPr>
        <sz val="12"/>
        <color theme="1"/>
        <rFont val="標楷體"/>
        <family val="4"/>
        <charset val="136"/>
      </rPr>
      <t>不只是怪，可能是病了：認識日常生活中的精神病</t>
    </r>
    <phoneticPr fontId="3" type="noConversion"/>
  </si>
  <si>
    <r>
      <rPr>
        <sz val="12"/>
        <color theme="1"/>
        <rFont val="標楷體"/>
        <family val="4"/>
        <charset val="136"/>
      </rPr>
      <t>劉震鐘</t>
    </r>
    <phoneticPr fontId="3" type="noConversion"/>
  </si>
  <si>
    <r>
      <rPr>
        <sz val="12"/>
        <color theme="1"/>
        <rFont val="標楷體"/>
        <family val="4"/>
        <charset val="136"/>
      </rPr>
      <t>宅男宅女症候群：與社交焦慮症共處</t>
    </r>
    <phoneticPr fontId="3" type="noConversion"/>
  </si>
  <si>
    <r>
      <t> </t>
    </r>
    <r>
      <rPr>
        <sz val="12"/>
        <color theme="1"/>
        <rFont val="標楷體"/>
        <family val="4"/>
        <charset val="136"/>
      </rPr>
      <t>林朝誠</t>
    </r>
    <phoneticPr fontId="3" type="noConversion"/>
  </si>
  <si>
    <r>
      <rPr>
        <sz val="12"/>
        <color theme="1"/>
        <rFont val="標楷體"/>
        <family val="4"/>
        <charset val="136"/>
      </rPr>
      <t>不被遺忘的時光：從失智症談如何健康老化</t>
    </r>
    <phoneticPr fontId="3" type="noConversion"/>
  </si>
  <si>
    <r>
      <t> </t>
    </r>
    <r>
      <rPr>
        <sz val="12"/>
        <color theme="1"/>
        <rFont val="標楷體"/>
        <family val="4"/>
        <charset val="136"/>
      </rPr>
      <t>黃宗正</t>
    </r>
    <phoneticPr fontId="3" type="noConversion"/>
  </si>
  <si>
    <r>
      <rPr>
        <sz val="12"/>
        <color theme="1"/>
        <rFont val="標楷體"/>
        <family val="4"/>
        <charset val="136"/>
      </rPr>
      <t>健康飲食好心情：厭食、暴食與肥胖的心理探討</t>
    </r>
    <phoneticPr fontId="3" type="noConversion"/>
  </si>
  <si>
    <r>
      <t> </t>
    </r>
    <r>
      <rPr>
        <sz val="12"/>
        <color theme="1"/>
        <rFont val="標楷體"/>
        <family val="4"/>
        <charset val="136"/>
      </rPr>
      <t>曾美智</t>
    </r>
    <r>
      <rPr>
        <sz val="12"/>
        <color theme="1"/>
        <rFont val="Times New Roman"/>
        <family val="1"/>
      </rPr>
      <t> </t>
    </r>
    <phoneticPr fontId="3" type="noConversion"/>
  </si>
  <si>
    <r>
      <rPr>
        <sz val="12"/>
        <color theme="1"/>
        <rFont val="標楷體"/>
        <family val="4"/>
        <charset val="136"/>
      </rPr>
      <t>家有過動兒：幫助</t>
    </r>
    <r>
      <rPr>
        <sz val="12"/>
        <color theme="1"/>
        <rFont val="Times New Roman"/>
        <family val="1"/>
      </rPr>
      <t>ADHD</t>
    </r>
    <r>
      <rPr>
        <sz val="12"/>
        <color theme="1"/>
        <rFont val="標楷體"/>
        <family val="4"/>
        <charset val="136"/>
      </rPr>
      <t>孩子快樂成長</t>
    </r>
    <phoneticPr fontId="3" type="noConversion"/>
  </si>
  <si>
    <r>
      <t> </t>
    </r>
    <r>
      <rPr>
        <sz val="12"/>
        <color rgb="FF333333"/>
        <rFont val="標楷體"/>
        <family val="4"/>
        <charset val="136"/>
      </rPr>
      <t>高淑芬</t>
    </r>
    <r>
      <rPr>
        <sz val="12"/>
        <color rgb="FF666666"/>
        <rFont val="Times New Roman"/>
        <family val="1"/>
      </rPr>
      <t>  </t>
    </r>
    <phoneticPr fontId="3" type="noConversion"/>
  </si>
  <si>
    <r>
      <rPr>
        <sz val="12"/>
        <color theme="1"/>
        <rFont val="標楷體"/>
        <family val="4"/>
        <charset val="136"/>
      </rPr>
      <t>做自己的太陽</t>
    </r>
    <r>
      <rPr>
        <sz val="12"/>
        <color theme="1"/>
        <rFont val="Times New Roman"/>
        <family val="1"/>
      </rPr>
      <t>-</t>
    </r>
    <r>
      <rPr>
        <sz val="12"/>
        <color theme="1"/>
        <rFont val="標楷體"/>
        <family val="4"/>
        <charset val="136"/>
      </rPr>
      <t>生涯導航</t>
    </r>
    <r>
      <rPr>
        <sz val="12"/>
        <color theme="1"/>
        <rFont val="Times New Roman"/>
        <family val="1"/>
      </rPr>
      <t>Q&amp;A</t>
    </r>
    <phoneticPr fontId="3" type="noConversion"/>
  </si>
  <si>
    <r>
      <rPr>
        <sz val="12"/>
        <color theme="1"/>
        <rFont val="標楷體"/>
        <family val="4"/>
        <charset val="136"/>
      </rPr>
      <t>蔡孟峰</t>
    </r>
    <phoneticPr fontId="3" type="noConversion"/>
  </si>
  <si>
    <r>
      <rPr>
        <sz val="12"/>
        <color theme="1"/>
        <rFont val="標楷體"/>
        <family val="4"/>
        <charset val="136"/>
      </rPr>
      <t>教育部</t>
    </r>
    <phoneticPr fontId="3" type="noConversion"/>
  </si>
  <si>
    <r>
      <rPr>
        <sz val="12"/>
        <color theme="1"/>
        <rFont val="標楷體"/>
        <family val="4"/>
        <charset val="136"/>
      </rPr>
      <t>從迷惘到堅定</t>
    </r>
    <r>
      <rPr>
        <sz val="12"/>
        <color theme="1"/>
        <rFont val="Times New Roman"/>
        <family val="1"/>
      </rPr>
      <t xml:space="preserve"> </t>
    </r>
    <r>
      <rPr>
        <sz val="12"/>
        <color theme="1"/>
        <rFont val="標楷體"/>
        <family val="4"/>
        <charset val="136"/>
      </rPr>
      <t>中學生情緒療癒繪本解題書目</t>
    </r>
    <phoneticPr fontId="3" type="noConversion"/>
  </si>
  <si>
    <r>
      <rPr>
        <sz val="12"/>
        <color theme="1"/>
        <rFont val="標楷體"/>
        <family val="4"/>
        <charset val="136"/>
      </rPr>
      <t>陳書梅</t>
    </r>
    <phoneticPr fontId="3" type="noConversion"/>
  </si>
  <si>
    <r>
      <rPr>
        <sz val="12"/>
        <rFont val="標楷體"/>
        <family val="4"/>
        <charset val="136"/>
      </rPr>
      <t>旺文社股份有限公司</t>
    </r>
    <phoneticPr fontId="3" type="noConversion"/>
  </si>
  <si>
    <r>
      <rPr>
        <sz val="12"/>
        <color theme="1"/>
        <rFont val="標楷體"/>
        <family val="4"/>
        <charset val="136"/>
      </rPr>
      <t>從孤寂到恬適</t>
    </r>
    <r>
      <rPr>
        <sz val="12"/>
        <color theme="1"/>
        <rFont val="Times New Roman"/>
        <family val="1"/>
      </rPr>
      <t xml:space="preserve"> </t>
    </r>
    <r>
      <rPr>
        <sz val="12"/>
        <color theme="1"/>
        <rFont val="標楷體"/>
        <family val="4"/>
        <charset val="136"/>
      </rPr>
      <t>樂齡情緒療癒繪本解題書目</t>
    </r>
    <phoneticPr fontId="3" type="noConversion"/>
  </si>
  <si>
    <r>
      <rPr>
        <sz val="12"/>
        <rFont val="標楷體"/>
        <family val="4"/>
        <charset val="136"/>
      </rPr>
      <t>從沉鬱到淡定</t>
    </r>
    <r>
      <rPr>
        <sz val="12"/>
        <rFont val="Times New Roman"/>
        <family val="1"/>
      </rPr>
      <t xml:space="preserve"> </t>
    </r>
    <r>
      <rPr>
        <sz val="12"/>
        <rFont val="標楷體"/>
        <family val="4"/>
        <charset val="136"/>
      </rPr>
      <t>大學生情緒療癒繪本解題書目</t>
    </r>
    <phoneticPr fontId="3" type="noConversion"/>
  </si>
  <si>
    <r>
      <rPr>
        <sz val="12"/>
        <rFont val="標楷體"/>
        <family val="4"/>
        <charset val="136"/>
      </rPr>
      <t>台灣大學</t>
    </r>
    <phoneticPr fontId="3" type="noConversion"/>
  </si>
  <si>
    <r>
      <t>110.03</t>
    </r>
    <r>
      <rPr>
        <sz val="12"/>
        <rFont val="標楷體"/>
        <family val="4"/>
        <charset val="136"/>
      </rPr>
      <t>贈</t>
    </r>
    <phoneticPr fontId="3" type="noConversion"/>
  </si>
  <si>
    <r>
      <rPr>
        <sz val="12"/>
        <rFont val="標楷體"/>
        <family val="4"/>
        <charset val="136"/>
      </rPr>
      <t>一萬一千伏特的火花</t>
    </r>
    <phoneticPr fontId="3" type="noConversion"/>
  </si>
  <si>
    <r>
      <rPr>
        <sz val="12"/>
        <rFont val="標楷體"/>
        <family val="4"/>
        <charset val="136"/>
      </rPr>
      <t>林宥辰</t>
    </r>
    <phoneticPr fontId="3" type="noConversion"/>
  </si>
  <si>
    <r>
      <rPr>
        <sz val="12"/>
        <rFont val="標楷體"/>
        <family val="4"/>
        <charset val="136"/>
      </rPr>
      <t>國際口足畫藝股份有限公司</t>
    </r>
    <phoneticPr fontId="3" type="noConversion"/>
  </si>
  <si>
    <r>
      <rPr>
        <sz val="12"/>
        <rFont val="標楷體"/>
        <family val="4"/>
        <charset val="136"/>
      </rPr>
      <t>當王國逐漸天亮</t>
    </r>
    <phoneticPr fontId="3" type="noConversion"/>
  </si>
  <si>
    <r>
      <rPr>
        <sz val="12"/>
        <rFont val="標楷體"/>
        <family val="4"/>
        <charset val="136"/>
      </rPr>
      <t>台灣同志運動發展協會</t>
    </r>
    <phoneticPr fontId="3" type="noConversion"/>
  </si>
  <si>
    <r>
      <rPr>
        <sz val="12"/>
        <rFont val="標楷體"/>
        <family val="4"/>
        <charset val="136"/>
      </rPr>
      <t>藝術治療自我工作手冊</t>
    </r>
    <phoneticPr fontId="3" type="noConversion"/>
  </si>
  <si>
    <r>
      <rPr>
        <sz val="12"/>
        <rFont val="標楷體"/>
        <family val="4"/>
        <charset val="136"/>
      </rPr>
      <t>朱惠瓊</t>
    </r>
    <phoneticPr fontId="3" type="noConversion"/>
  </si>
  <si>
    <r>
      <rPr>
        <sz val="12"/>
        <rFont val="標楷體"/>
        <family val="4"/>
        <charset val="136"/>
      </rPr>
      <t>用五感學習：那一年，我到學校學種菜</t>
    </r>
  </si>
  <si>
    <r>
      <rPr>
        <sz val="12"/>
        <rFont val="標楷體"/>
        <family val="4"/>
        <charset val="136"/>
      </rPr>
      <t>川上康介</t>
    </r>
    <phoneticPr fontId="3" type="noConversion"/>
  </si>
  <si>
    <r>
      <t>110.08</t>
    </r>
    <r>
      <rPr>
        <sz val="12"/>
        <rFont val="標楷體"/>
        <family val="4"/>
        <charset val="136"/>
      </rPr>
      <t>贈</t>
    </r>
    <phoneticPr fontId="3" type="noConversion"/>
  </si>
  <si>
    <r>
      <rPr>
        <sz val="12"/>
        <rFont val="標楷體"/>
        <family val="4"/>
        <charset val="136"/>
      </rPr>
      <t>愛，在這一站</t>
    </r>
    <phoneticPr fontId="3" type="noConversion"/>
  </si>
  <si>
    <r>
      <rPr>
        <sz val="12"/>
        <rFont val="標楷體"/>
        <family val="4"/>
        <charset val="136"/>
      </rPr>
      <t>仁愛社會福利基金會</t>
    </r>
    <phoneticPr fontId="3" type="noConversion"/>
  </si>
  <si>
    <r>
      <rPr>
        <sz val="12"/>
        <rFont val="標楷體"/>
        <family val="4"/>
        <charset val="136"/>
      </rPr>
      <t>活出增值人生：</t>
    </r>
    <r>
      <rPr>
        <sz val="12"/>
        <rFont val="Times New Roman"/>
        <family val="1"/>
      </rPr>
      <t>20</t>
    </r>
    <r>
      <rPr>
        <sz val="12"/>
        <rFont val="標楷體"/>
        <family val="4"/>
        <charset val="136"/>
      </rPr>
      <t>位名人通往幸福的大路</t>
    </r>
  </si>
  <si>
    <r>
      <rPr>
        <sz val="12"/>
        <rFont val="標楷體"/>
        <family val="4"/>
        <charset val="136"/>
      </rPr>
      <t>阿基師等</t>
    </r>
    <phoneticPr fontId="3" type="noConversion"/>
  </si>
  <si>
    <r>
      <rPr>
        <sz val="12"/>
        <rFont val="標楷體"/>
        <family val="4"/>
        <charset val="136"/>
      </rPr>
      <t>有鹿文化事業有限公司</t>
    </r>
    <phoneticPr fontId="3" type="noConversion"/>
  </si>
  <si>
    <r>
      <rPr>
        <sz val="12"/>
        <rFont val="標楷體"/>
        <family val="4"/>
        <charset val="136"/>
      </rPr>
      <t>更快樂：哈佛最受歡迎的一堂課</t>
    </r>
    <phoneticPr fontId="3" type="noConversion"/>
  </si>
  <si>
    <r>
      <rPr>
        <sz val="12"/>
        <rFont val="標楷體"/>
        <family val="4"/>
        <charset val="136"/>
      </rPr>
      <t>塔爾</t>
    </r>
    <r>
      <rPr>
        <sz val="12"/>
        <rFont val="Times New Roman"/>
        <family val="1"/>
      </rPr>
      <t>.</t>
    </r>
    <r>
      <rPr>
        <sz val="12"/>
        <rFont val="標楷體"/>
        <family val="4"/>
        <charset val="136"/>
      </rPr>
      <t>班夏哈</t>
    </r>
    <phoneticPr fontId="3" type="noConversion"/>
  </si>
  <si>
    <r>
      <rPr>
        <sz val="12"/>
        <rFont val="標楷體"/>
        <family val="4"/>
        <charset val="136"/>
      </rPr>
      <t>天下</t>
    </r>
    <phoneticPr fontId="3" type="noConversion"/>
  </si>
  <si>
    <r>
      <rPr>
        <sz val="12"/>
        <rFont val="標楷體"/>
        <family val="4"/>
        <charset val="136"/>
      </rPr>
      <t>人生不設限</t>
    </r>
    <phoneticPr fontId="3" type="noConversion"/>
  </si>
  <si>
    <r>
      <rPr>
        <sz val="12"/>
        <rFont val="標楷體"/>
        <family val="4"/>
        <charset val="136"/>
      </rPr>
      <t>力克</t>
    </r>
    <r>
      <rPr>
        <sz val="12"/>
        <rFont val="Times New Roman"/>
        <family val="1"/>
      </rPr>
      <t>.</t>
    </r>
    <r>
      <rPr>
        <sz val="12"/>
        <rFont val="標楷體"/>
        <family val="4"/>
        <charset val="136"/>
      </rPr>
      <t>胡哲</t>
    </r>
    <phoneticPr fontId="3" type="noConversion"/>
  </si>
  <si>
    <r>
      <rPr>
        <sz val="12"/>
        <rFont val="標楷體"/>
        <family val="4"/>
        <charset val="136"/>
      </rPr>
      <t>朋友？你知道你有多幸福</t>
    </r>
    <phoneticPr fontId="3" type="noConversion"/>
  </si>
  <si>
    <r>
      <rPr>
        <sz val="12"/>
        <rFont val="標楷體"/>
        <family val="4"/>
        <charset val="136"/>
      </rPr>
      <t>李恩敘、金實</t>
    </r>
    <phoneticPr fontId="3" type="noConversion"/>
  </si>
  <si>
    <r>
      <rPr>
        <sz val="12"/>
        <rFont val="標楷體"/>
        <family val="4"/>
        <charset val="136"/>
      </rPr>
      <t>漢湘文化</t>
    </r>
    <phoneticPr fontId="3" type="noConversion"/>
  </si>
  <si>
    <r>
      <rPr>
        <sz val="12"/>
        <rFont val="標楷體"/>
        <family val="4"/>
        <charset val="136"/>
      </rPr>
      <t>正面管教法</t>
    </r>
    <phoneticPr fontId="3" type="noConversion"/>
  </si>
  <si>
    <r>
      <rPr>
        <sz val="12"/>
        <rFont val="標楷體"/>
        <family val="4"/>
        <charset val="136"/>
      </rPr>
      <t>聯合國教科文組織</t>
    </r>
    <phoneticPr fontId="3" type="noConversion"/>
  </si>
  <si>
    <r>
      <rPr>
        <sz val="12"/>
        <rFont val="標楷體"/>
        <family val="4"/>
        <charset val="136"/>
      </rPr>
      <t>人文教育基金會</t>
    </r>
    <phoneticPr fontId="3" type="noConversion"/>
  </si>
  <si>
    <r>
      <rPr>
        <sz val="12"/>
        <rFont val="標楷體"/>
        <family val="4"/>
        <charset val="136"/>
      </rPr>
      <t>夢想勒索：協助被「夢想」壓迫的年輕人，在絕望中找到前進的動力</t>
    </r>
  </si>
  <si>
    <r>
      <rPr>
        <sz val="12"/>
        <rFont val="標楷體"/>
        <family val="4"/>
        <charset val="136"/>
      </rPr>
      <t>高部大問</t>
    </r>
    <phoneticPr fontId="3" type="noConversion"/>
  </si>
  <si>
    <r>
      <rPr>
        <sz val="12"/>
        <rFont val="標楷體"/>
        <family val="4"/>
        <charset val="136"/>
      </rPr>
      <t>遠足文化事業股份有限公司</t>
    </r>
    <phoneticPr fontId="3" type="noConversion"/>
  </si>
  <si>
    <r>
      <t>110.10</t>
    </r>
    <r>
      <rPr>
        <sz val="12"/>
        <rFont val="標楷體"/>
        <family val="4"/>
        <charset val="136"/>
      </rPr>
      <t>購</t>
    </r>
    <phoneticPr fontId="3" type="noConversion"/>
  </si>
  <si>
    <r>
      <rPr>
        <sz val="12"/>
        <rFont val="標楷體"/>
        <family val="4"/>
        <charset val="136"/>
      </rPr>
      <t>用電影和孩子談生命中重要的事：</t>
    </r>
    <r>
      <rPr>
        <sz val="12"/>
        <rFont val="Times New Roman"/>
        <family val="1"/>
      </rPr>
      <t>85</t>
    </r>
    <r>
      <rPr>
        <sz val="12"/>
        <rFont val="標楷體"/>
        <family val="4"/>
        <charset val="136"/>
      </rPr>
      <t>部好片</t>
    </r>
    <r>
      <rPr>
        <sz val="12"/>
        <rFont val="Times New Roman"/>
        <family val="1"/>
      </rPr>
      <t xml:space="preserve"> X 200</t>
    </r>
    <r>
      <rPr>
        <sz val="12"/>
        <rFont val="標楷體"/>
        <family val="4"/>
        <charset val="136"/>
      </rPr>
      <t>道提問，親師必備的引導對話指南</t>
    </r>
  </si>
  <si>
    <r>
      <rPr>
        <sz val="12"/>
        <rFont val="標楷體"/>
        <family val="4"/>
        <charset val="136"/>
      </rPr>
      <t>陳建榮</t>
    </r>
    <phoneticPr fontId="3" type="noConversion"/>
  </si>
  <si>
    <r>
      <t>111.03</t>
    </r>
    <r>
      <rPr>
        <sz val="12"/>
        <rFont val="標楷體"/>
        <family val="4"/>
        <charset val="136"/>
      </rPr>
      <t>贈</t>
    </r>
    <phoneticPr fontId="3" type="noConversion"/>
  </si>
  <si>
    <r>
      <rPr>
        <sz val="12"/>
        <color theme="1"/>
        <rFont val="標楷體"/>
        <family val="4"/>
        <charset val="136"/>
      </rPr>
      <t>高級中等學校安心服務操作手冊</t>
    </r>
    <phoneticPr fontId="3" type="noConversion"/>
  </si>
  <si>
    <r>
      <rPr>
        <sz val="12"/>
        <rFont val="標楷體"/>
        <family val="4"/>
        <charset val="136"/>
      </rPr>
      <t>國立彰化高級中學</t>
    </r>
    <phoneticPr fontId="3" type="noConversion"/>
  </si>
  <si>
    <r>
      <t>111.04</t>
    </r>
    <r>
      <rPr>
        <sz val="12"/>
        <rFont val="標楷體"/>
        <family val="4"/>
        <charset val="136"/>
      </rPr>
      <t>贈</t>
    </r>
    <phoneticPr fontId="3" type="noConversion"/>
  </si>
  <si>
    <r>
      <rPr>
        <sz val="12"/>
        <rFont val="標楷體"/>
        <family val="4"/>
        <charset val="136"/>
      </rPr>
      <t>德香女人記</t>
    </r>
    <phoneticPr fontId="14" type="noConversion"/>
  </si>
  <si>
    <r>
      <rPr>
        <sz val="12"/>
        <rFont val="標楷體"/>
        <family val="4"/>
        <charset val="136"/>
      </rPr>
      <t>太陽盛德</t>
    </r>
    <phoneticPr fontId="3" type="noConversion"/>
  </si>
  <si>
    <r>
      <rPr>
        <sz val="12"/>
        <rFont val="標楷體"/>
        <family val="4"/>
        <charset val="136"/>
      </rPr>
      <t>天圓文化</t>
    </r>
    <phoneticPr fontId="3" type="noConversion"/>
  </si>
  <si>
    <r>
      <t>111.11</t>
    </r>
    <r>
      <rPr>
        <sz val="12"/>
        <rFont val="標楷體"/>
        <family val="4"/>
        <charset val="136"/>
      </rPr>
      <t>贈</t>
    </r>
    <phoneticPr fontId="3" type="noConversion"/>
  </si>
  <si>
    <r>
      <rPr>
        <sz val="12"/>
        <rFont val="標楷體"/>
        <family val="4"/>
        <charset val="136"/>
      </rPr>
      <t>生命遊戰</t>
    </r>
    <phoneticPr fontId="14" type="noConversion"/>
  </si>
  <si>
    <r>
      <rPr>
        <sz val="12"/>
        <rFont val="標楷體"/>
        <family val="4"/>
        <charset val="136"/>
      </rPr>
      <t>人際歷程取向治療：整合模式</t>
    </r>
    <phoneticPr fontId="14" type="noConversion"/>
  </si>
  <si>
    <r>
      <rPr>
        <sz val="12"/>
        <rFont val="標楷體"/>
        <family val="4"/>
        <charset val="136"/>
      </rPr>
      <t>吳麗娟</t>
    </r>
    <r>
      <rPr>
        <sz val="12"/>
        <rFont val="Times New Roman"/>
        <family val="1"/>
      </rPr>
      <t>,</t>
    </r>
    <r>
      <rPr>
        <sz val="12"/>
        <rFont val="標楷體"/>
        <family val="4"/>
        <charset val="136"/>
      </rPr>
      <t>蔡秀玲</t>
    </r>
    <r>
      <rPr>
        <sz val="12"/>
        <rFont val="Times New Roman"/>
        <family val="1"/>
      </rPr>
      <t>, </t>
    </r>
    <r>
      <rPr>
        <sz val="12"/>
        <rFont val="標楷體"/>
        <family val="4"/>
        <charset val="136"/>
      </rPr>
      <t>杜淑芬</t>
    </r>
    <r>
      <rPr>
        <sz val="12"/>
        <rFont val="Times New Roman"/>
        <family val="1"/>
      </rPr>
      <t>, </t>
    </r>
    <r>
      <rPr>
        <sz val="12"/>
        <rFont val="標楷體"/>
        <family val="4"/>
        <charset val="136"/>
      </rPr>
      <t>方格正</t>
    </r>
    <r>
      <rPr>
        <sz val="12"/>
        <rFont val="Times New Roman"/>
        <family val="1"/>
      </rPr>
      <t>, </t>
    </r>
    <r>
      <rPr>
        <sz val="12"/>
        <rFont val="標楷體"/>
        <family val="4"/>
        <charset val="136"/>
      </rPr>
      <t>鄧文章</t>
    </r>
    <phoneticPr fontId="14" type="noConversion"/>
  </si>
  <si>
    <r>
      <rPr>
        <sz val="12"/>
        <rFont val="標楷體"/>
        <family val="4"/>
        <charset val="136"/>
      </rPr>
      <t>雙葉書廊</t>
    </r>
    <phoneticPr fontId="14" type="noConversion"/>
  </si>
  <si>
    <r>
      <t>112.02</t>
    </r>
    <r>
      <rPr>
        <sz val="12"/>
        <rFont val="標楷體"/>
        <family val="4"/>
        <charset val="136"/>
      </rPr>
      <t>贈</t>
    </r>
    <phoneticPr fontId="3" type="noConversion"/>
  </si>
  <si>
    <r>
      <rPr>
        <sz val="12"/>
        <rFont val="標楷體"/>
        <family val="4"/>
        <charset val="136"/>
      </rPr>
      <t>我國小畢業，我是法官</t>
    </r>
    <phoneticPr fontId="14" type="noConversion"/>
  </si>
  <si>
    <r>
      <rPr>
        <sz val="12"/>
        <rFont val="標楷體"/>
        <family val="4"/>
        <charset val="136"/>
      </rPr>
      <t>康樹正</t>
    </r>
    <phoneticPr fontId="3" type="noConversion"/>
  </si>
  <si>
    <r>
      <rPr>
        <sz val="12"/>
        <rFont val="標楷體"/>
        <family val="4"/>
        <charset val="136"/>
      </rPr>
      <t>白象文化</t>
    </r>
    <phoneticPr fontId="3" type="noConversion"/>
  </si>
  <si>
    <r>
      <t>112.05</t>
    </r>
    <r>
      <rPr>
        <sz val="12"/>
        <rFont val="標楷體"/>
        <family val="4"/>
        <charset val="136"/>
      </rPr>
      <t>贈</t>
    </r>
    <phoneticPr fontId="3" type="noConversion"/>
  </si>
  <si>
    <r>
      <rPr>
        <sz val="12"/>
        <rFont val="標楷體"/>
        <family val="4"/>
        <charset val="136"/>
      </rPr>
      <t>快速入門！臺灣人不可忽視的百大病症</t>
    </r>
    <phoneticPr fontId="14" type="noConversion"/>
  </si>
  <si>
    <r>
      <rPr>
        <sz val="12"/>
        <rFont val="標楷體"/>
        <family val="4"/>
        <charset val="136"/>
      </rPr>
      <t>李龍騰</t>
    </r>
    <phoneticPr fontId="3" type="noConversion"/>
  </si>
  <si>
    <r>
      <rPr>
        <sz val="12"/>
        <rFont val="標楷體"/>
        <family val="4"/>
        <charset val="136"/>
      </rPr>
      <t>三民書局</t>
    </r>
    <phoneticPr fontId="3" type="noConversion"/>
  </si>
  <si>
    <r>
      <rPr>
        <sz val="12"/>
        <rFont val="標楷體"/>
        <family val="4"/>
        <charset val="136"/>
      </rPr>
      <t>武功秘笈</t>
    </r>
    <r>
      <rPr>
        <sz val="12"/>
        <rFont val="Times New Roman"/>
        <family val="1"/>
      </rPr>
      <t>-</t>
    </r>
    <r>
      <rPr>
        <sz val="12"/>
        <rFont val="標楷體"/>
        <family val="4"/>
        <charset val="136"/>
      </rPr>
      <t>價值迷思與公共議題</t>
    </r>
    <phoneticPr fontId="3" type="noConversion"/>
  </si>
  <si>
    <r>
      <t>110</t>
    </r>
    <r>
      <rPr>
        <sz val="12"/>
        <rFont val="標楷體"/>
        <family val="4"/>
        <charset val="136"/>
      </rPr>
      <t>學年度生命教育學科中心</t>
    </r>
    <phoneticPr fontId="3" type="noConversion"/>
  </si>
  <si>
    <r>
      <t>112.03</t>
    </r>
    <r>
      <rPr>
        <sz val="12"/>
        <rFont val="標楷體"/>
        <family val="4"/>
        <charset val="136"/>
      </rPr>
      <t>贈</t>
    </r>
    <phoneticPr fontId="3" type="noConversion"/>
  </si>
  <si>
    <r>
      <rPr>
        <sz val="12"/>
        <rFont val="標楷體"/>
        <family val="4"/>
        <charset val="136"/>
      </rPr>
      <t>怪有意思的</t>
    </r>
    <phoneticPr fontId="3" type="noConversion"/>
  </si>
  <si>
    <r>
      <t>111</t>
    </r>
    <r>
      <rPr>
        <sz val="12"/>
        <rFont val="標楷體"/>
        <family val="4"/>
        <charset val="136"/>
      </rPr>
      <t>學年度生命教育學科中心雲嘉南區共備社群</t>
    </r>
    <phoneticPr fontId="3" type="noConversion"/>
  </si>
  <si>
    <r>
      <rPr>
        <sz val="12"/>
        <rFont val="標楷體"/>
        <family val="4"/>
        <charset val="136"/>
      </rPr>
      <t>經典中的生命意涵</t>
    </r>
    <phoneticPr fontId="3" type="noConversion"/>
  </si>
  <si>
    <r>
      <rPr>
        <sz val="12"/>
        <rFont val="標楷體"/>
        <family val="4"/>
        <charset val="136"/>
      </rPr>
      <t>經典閱讀共備教師團隊</t>
    </r>
    <phoneticPr fontId="3" type="noConversion"/>
  </si>
  <si>
    <r>
      <rPr>
        <sz val="12"/>
        <rFont val="標楷體"/>
        <family val="4"/>
        <charset val="136"/>
      </rPr>
      <t>小王子、玫瑰、狐狸和那些怪怪的大人們</t>
    </r>
    <phoneticPr fontId="3" type="noConversion"/>
  </si>
  <si>
    <r>
      <t>110</t>
    </r>
    <r>
      <rPr>
        <sz val="12"/>
        <rFont val="標楷體"/>
        <family val="4"/>
        <charset val="136"/>
      </rPr>
      <t>學年度生命教育學科中心中區共備社群</t>
    </r>
    <phoneticPr fontId="3" type="noConversion"/>
  </si>
  <si>
    <r>
      <rPr>
        <sz val="12"/>
        <rFont val="標楷體"/>
        <family val="4"/>
        <charset val="136"/>
      </rPr>
      <t>遇見電影預見愛</t>
    </r>
    <r>
      <rPr>
        <sz val="12"/>
        <rFont val="Times New Roman"/>
        <family val="1"/>
      </rPr>
      <t>(</t>
    </r>
    <r>
      <rPr>
        <sz val="12"/>
        <rFont val="標楷體"/>
        <family val="4"/>
        <charset val="136"/>
      </rPr>
      <t>生命教育電影媒材引導手冊</t>
    </r>
    <r>
      <rPr>
        <sz val="12"/>
        <rFont val="Times New Roman"/>
        <family val="1"/>
      </rPr>
      <t>)</t>
    </r>
    <phoneticPr fontId="3" type="noConversion"/>
  </si>
  <si>
    <r>
      <rPr>
        <sz val="12"/>
        <rFont val="標楷體"/>
        <family val="4"/>
        <charset val="136"/>
      </rPr>
      <t>普通型高級中等學校生命教育學科中心</t>
    </r>
    <phoneticPr fontId="3" type="noConversion"/>
  </si>
  <si>
    <r>
      <rPr>
        <sz val="12"/>
        <rFont val="標楷體"/>
        <family val="4"/>
        <charset val="136"/>
      </rPr>
      <t>價值思辯</t>
    </r>
    <r>
      <rPr>
        <sz val="12"/>
        <rFont val="Times New Roman"/>
        <family val="1"/>
      </rPr>
      <t>-</t>
    </r>
    <r>
      <rPr>
        <sz val="12"/>
        <rFont val="標楷體"/>
        <family val="4"/>
        <charset val="136"/>
      </rPr>
      <t>從生活、校園到公共議題之反思</t>
    </r>
    <phoneticPr fontId="3" type="noConversion"/>
  </si>
  <si>
    <r>
      <t>109</t>
    </r>
    <r>
      <rPr>
        <sz val="12"/>
        <rFont val="標楷體"/>
        <family val="4"/>
        <charset val="136"/>
      </rPr>
      <t>年度生命教育學科中心</t>
    </r>
    <phoneticPr fontId="3" type="noConversion"/>
  </si>
  <si>
    <r>
      <rPr>
        <sz val="12"/>
        <rFont val="標楷體"/>
        <family val="4"/>
        <charset val="136"/>
      </rPr>
      <t>生命教育專業發展中心</t>
    </r>
    <phoneticPr fontId="3" type="noConversion"/>
  </si>
  <si>
    <r>
      <rPr>
        <sz val="12"/>
        <rFont val="標楷體"/>
        <family val="4"/>
        <charset val="136"/>
      </rPr>
      <t>校園霸凌防治及案例繪編手冊</t>
    </r>
    <phoneticPr fontId="3" type="noConversion"/>
  </si>
  <si>
    <r>
      <rPr>
        <sz val="12"/>
        <rFont val="標楷體"/>
        <family val="4"/>
        <charset val="136"/>
      </rPr>
      <t>國立中山大學陳利銘</t>
    </r>
    <phoneticPr fontId="3" type="noConversion"/>
  </si>
  <si>
    <r>
      <rPr>
        <sz val="12"/>
        <rFont val="標楷體"/>
        <family val="4"/>
        <charset val="136"/>
      </rPr>
      <t>國立中山大學師資培育中心</t>
    </r>
    <phoneticPr fontId="3" type="noConversion"/>
  </si>
  <si>
    <r>
      <t>112.09</t>
    </r>
    <r>
      <rPr>
        <sz val="12"/>
        <rFont val="標楷體"/>
        <family val="4"/>
        <charset val="136"/>
      </rPr>
      <t>贈</t>
    </r>
    <phoneticPr fontId="3" type="noConversion"/>
  </si>
  <si>
    <r>
      <t>113</t>
    </r>
    <r>
      <rPr>
        <sz val="12"/>
        <rFont val="標楷體"/>
        <family val="4"/>
        <charset val="136"/>
      </rPr>
      <t>年高級中等以下學生申訴宣導手冊</t>
    </r>
    <phoneticPr fontId="3" type="noConversion"/>
  </si>
  <si>
    <r>
      <rPr>
        <sz val="12"/>
        <rFont val="標楷體"/>
        <family val="4"/>
        <charset val="136"/>
      </rPr>
      <t>教育部國民及學前教育署</t>
    </r>
    <phoneticPr fontId="3" type="noConversion"/>
  </si>
  <si>
    <r>
      <t>113.06</t>
    </r>
    <r>
      <rPr>
        <sz val="12"/>
        <rFont val="標楷體"/>
        <family val="4"/>
        <charset val="136"/>
      </rPr>
      <t>贈</t>
    </r>
    <phoneticPr fontId="3" type="noConversion"/>
  </si>
  <si>
    <r>
      <rPr>
        <sz val="12"/>
        <rFont val="標楷體"/>
        <family val="4"/>
        <charset val="136"/>
      </rPr>
      <t>牽手就不放手：我們一起穿越憂鬱流沙</t>
    </r>
    <phoneticPr fontId="3" type="noConversion"/>
  </si>
  <si>
    <r>
      <rPr>
        <sz val="12"/>
        <rFont val="標楷體"/>
        <family val="4"/>
        <charset val="136"/>
      </rPr>
      <t>陳良基、王素梅</t>
    </r>
    <phoneticPr fontId="3" type="noConversion"/>
  </si>
  <si>
    <r>
      <rPr>
        <sz val="12"/>
        <rFont val="標楷體"/>
        <family val="4"/>
        <charset val="136"/>
      </rPr>
      <t>時報出版</t>
    </r>
  </si>
  <si>
    <r>
      <rPr>
        <sz val="12"/>
        <rFont val="標楷體"/>
        <family val="4"/>
        <charset val="136"/>
      </rPr>
      <t>高敏感是種天賦：肯定自己的獨特</t>
    </r>
    <r>
      <rPr>
        <sz val="12"/>
        <rFont val="Times New Roman"/>
        <family val="1"/>
      </rPr>
      <t xml:space="preserve"> </t>
    </r>
    <r>
      <rPr>
        <sz val="12"/>
        <rFont val="標楷體"/>
        <family val="4"/>
        <charset val="136"/>
      </rPr>
      <t>感受更多、想像更多、創造更多</t>
    </r>
    <phoneticPr fontId="3" type="noConversion"/>
  </si>
  <si>
    <r>
      <rPr>
        <sz val="12"/>
        <rFont val="標楷體"/>
        <family val="4"/>
        <charset val="136"/>
      </rPr>
      <t>伊麗絲．桑德</t>
    </r>
    <phoneticPr fontId="3" type="noConversion"/>
  </si>
  <si>
    <r>
      <rPr>
        <sz val="12"/>
        <rFont val="標楷體"/>
        <family val="4"/>
        <charset val="136"/>
      </rPr>
      <t>三采</t>
    </r>
    <phoneticPr fontId="3" type="noConversion"/>
  </si>
  <si>
    <r>
      <rPr>
        <sz val="12"/>
        <rFont val="標楷體"/>
        <family val="4"/>
        <charset val="136"/>
      </rPr>
      <t>過度努力：每個「過度」，都是傷的證明</t>
    </r>
    <phoneticPr fontId="3" type="noConversion"/>
  </si>
  <si>
    <r>
      <rPr>
        <sz val="12"/>
        <rFont val="標楷體"/>
        <family val="4"/>
        <charset val="136"/>
      </rPr>
      <t>植物都知道：從植物身上啟動自我的覺察力，找到最自在的生命姿態</t>
    </r>
    <phoneticPr fontId="3" type="noConversion"/>
  </si>
  <si>
    <r>
      <rPr>
        <sz val="12"/>
        <rFont val="標楷體"/>
        <family val="4"/>
        <charset val="136"/>
      </rPr>
      <t>米漿（林宜蓁）</t>
    </r>
    <phoneticPr fontId="3" type="noConversion"/>
  </si>
  <si>
    <r>
      <rPr>
        <sz val="12"/>
        <rFont val="標楷體"/>
        <family val="4"/>
        <charset val="136"/>
      </rPr>
      <t>允許一切發生：擁有鬆弛感，成為有格調、有溫度、有人情味的人</t>
    </r>
    <phoneticPr fontId="3" type="noConversion"/>
  </si>
  <si>
    <r>
      <rPr>
        <sz val="12"/>
        <rFont val="標楷體"/>
        <family val="4"/>
        <charset val="136"/>
      </rPr>
      <t>李夢霽</t>
    </r>
    <phoneticPr fontId="3" type="noConversion"/>
  </si>
  <si>
    <r>
      <rPr>
        <sz val="12"/>
        <rFont val="標楷體"/>
        <family val="4"/>
        <charset val="136"/>
      </rPr>
      <t>風和文創</t>
    </r>
    <phoneticPr fontId="3" type="noConversion"/>
  </si>
  <si>
    <r>
      <rPr>
        <sz val="12"/>
        <rFont val="標楷體"/>
        <family val="4"/>
        <charset val="136"/>
      </rPr>
      <t>羞辱創傷：最日常，卻最椎心的痛楚</t>
    </r>
    <phoneticPr fontId="3" type="noConversion"/>
  </si>
  <si>
    <r>
      <rPr>
        <sz val="12"/>
        <rFont val="標楷體"/>
        <family val="4"/>
        <charset val="136"/>
      </rPr>
      <t>少年遇見薩提爾：李崇建、甘耀明教你如何內心強大，突破成長困境</t>
    </r>
    <phoneticPr fontId="3" type="noConversion"/>
  </si>
  <si>
    <r>
      <rPr>
        <sz val="12"/>
        <rFont val="標楷體"/>
        <family val="4"/>
        <charset val="136"/>
      </rPr>
      <t>李崇建、甘耀明</t>
    </r>
    <phoneticPr fontId="3" type="noConversion"/>
  </si>
  <si>
    <r>
      <rPr>
        <sz val="12"/>
        <rFont val="標楷體"/>
        <family val="4"/>
        <charset val="136"/>
      </rPr>
      <t>未來出版</t>
    </r>
    <r>
      <rPr>
        <sz val="12"/>
        <rFont val="Times New Roman"/>
        <family val="1"/>
      </rPr>
      <t> </t>
    </r>
    <phoneticPr fontId="3" type="noConversion"/>
  </si>
  <si>
    <r>
      <t>113.08</t>
    </r>
    <r>
      <rPr>
        <sz val="12"/>
        <rFont val="標楷體"/>
        <family val="4"/>
        <charset val="136"/>
      </rPr>
      <t>購</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</si>
</sst>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1"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2"/>
      <name val="Times New Roman"/>
      <family val="1"/>
    </font>
    <font>
      <sz val="10"/>
      <name val="新細明體"/>
      <family val="1"/>
      <charset val="136"/>
    </font>
    <font>
      <sz val="12"/>
      <name val="細明體"/>
      <family val="3"/>
      <charset val="136"/>
    </font>
    <font>
      <sz val="12"/>
      <color indexed="10"/>
      <name val="Times New Roman"/>
      <family val="1"/>
    </font>
    <font>
      <sz val="9"/>
      <name val="細明體"/>
      <family val="3"/>
      <charset val="136"/>
    </font>
    <font>
      <sz val="9"/>
      <color indexed="81"/>
      <name val="Tahoma"/>
      <family val="2"/>
    </font>
    <font>
      <b/>
      <sz val="9"/>
      <color indexed="81"/>
      <name val="Tahoma"/>
      <family val="2"/>
    </font>
    <font>
      <sz val="10"/>
      <color indexed="8"/>
      <name val="Times New Roman"/>
      <family val="1"/>
    </font>
    <font>
      <sz val="12"/>
      <color indexed="8"/>
      <name val="Times New Roman"/>
      <family val="1"/>
    </font>
    <font>
      <sz val="10"/>
      <color indexed="8"/>
      <name val="細明體"/>
      <family val="3"/>
      <charset val="136"/>
    </font>
    <font>
      <sz val="9"/>
      <name val="新細明體"/>
      <family val="2"/>
      <charset val="136"/>
      <scheme val="minor"/>
    </font>
    <font>
      <sz val="12"/>
      <color theme="1"/>
      <name val="Times New Roman"/>
      <family val="1"/>
    </font>
    <font>
      <sz val="12"/>
      <color theme="1"/>
      <name val="細明體"/>
      <family val="3"/>
      <charset val="136"/>
    </font>
    <font>
      <sz val="12"/>
      <color theme="1"/>
      <name val="新細明體"/>
      <family val="1"/>
      <charset val="136"/>
    </font>
    <font>
      <sz val="12"/>
      <color theme="1"/>
      <name val="標楷體"/>
      <family val="4"/>
      <charset val="136"/>
    </font>
    <font>
      <sz val="12"/>
      <name val="標楷體"/>
      <family val="4"/>
      <charset val="136"/>
    </font>
    <font>
      <sz val="12"/>
      <color indexed="8"/>
      <name val="標楷體"/>
      <family val="4"/>
      <charset val="136"/>
    </font>
    <font>
      <sz val="11"/>
      <color theme="1"/>
      <name val="標楷體"/>
      <family val="4"/>
      <charset val="136"/>
    </font>
    <font>
      <sz val="10"/>
      <color rgb="FF333333"/>
      <name val="標楷體"/>
      <family val="4"/>
      <charset val="136"/>
    </font>
    <font>
      <sz val="12"/>
      <color rgb="FF333333"/>
      <name val="標楷體"/>
      <family val="4"/>
      <charset val="136"/>
    </font>
    <font>
      <u/>
      <sz val="12"/>
      <color theme="10"/>
      <name val="新細明體"/>
      <family val="1"/>
      <charset val="136"/>
    </font>
    <font>
      <sz val="12"/>
      <color rgb="FFFF0000"/>
      <name val="標楷體"/>
      <family val="4"/>
      <charset val="136"/>
    </font>
    <font>
      <u/>
      <sz val="12"/>
      <color theme="10"/>
      <name val="Times New Roman"/>
      <family val="1"/>
    </font>
    <font>
      <sz val="11"/>
      <color theme="1"/>
      <name val="Times New Roman"/>
      <family val="1"/>
    </font>
    <font>
      <sz val="10"/>
      <color rgb="FF666666"/>
      <name val="Times New Roman"/>
      <family val="1"/>
    </font>
    <font>
      <sz val="12"/>
      <color rgb="FF666666"/>
      <name val="Times New Roman"/>
      <family val="1"/>
    </font>
    <font>
      <sz val="12"/>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58">
    <xf numFmtId="0" fontId="0" fillId="0" borderId="0" xfId="0">
      <alignment vertical="center"/>
    </xf>
    <xf numFmtId="0" fontId="4" fillId="0" borderId="1" xfId="0" applyFont="1" applyBorder="1" applyAlignment="1">
      <alignment horizontal="center" shrinkToFit="1"/>
    </xf>
    <xf numFmtId="0" fontId="4" fillId="0" borderId="1" xfId="0" applyFont="1" applyBorder="1" applyAlignment="1">
      <alignment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0" xfId="0" applyFont="1" applyAlignment="1">
      <alignment horizontal="left" vertical="center" shrinkToFit="1"/>
    </xf>
    <xf numFmtId="176" fontId="4" fillId="0" borderId="1" xfId="0" applyNumberFormat="1" applyFont="1" applyBorder="1" applyAlignment="1">
      <alignment horizontal="left" vertical="center" shrinkToFit="1"/>
    </xf>
    <xf numFmtId="0" fontId="4" fillId="0" borderId="1" xfId="0" applyFont="1" applyBorder="1" applyAlignment="1">
      <alignment horizontal="left" shrinkToFit="1"/>
    </xf>
    <xf numFmtId="0" fontId="4" fillId="0" borderId="0" xfId="0" applyFont="1">
      <alignment vertical="center"/>
    </xf>
    <xf numFmtId="0" fontId="4" fillId="0" borderId="0" xfId="0" applyFont="1" applyAlignment="1">
      <alignment horizontal="center" vertical="center" shrinkToFit="1"/>
    </xf>
    <xf numFmtId="0" fontId="12" fillId="0" borderId="1" xfId="0" applyFont="1" applyBorder="1" applyAlignment="1">
      <alignment horizontal="left" vertical="center" shrinkToFit="1"/>
    </xf>
    <xf numFmtId="0" fontId="12" fillId="0" borderId="1" xfId="0" applyFont="1" applyBorder="1" applyAlignment="1">
      <alignment horizontal="center" vertical="center" shrinkToFit="1"/>
    </xf>
    <xf numFmtId="0" fontId="19" fillId="0" borderId="1" xfId="0" applyFont="1" applyBorder="1" applyAlignment="1">
      <alignment vertical="center" shrinkToFit="1"/>
    </xf>
    <xf numFmtId="0" fontId="20" fillId="0" borderId="1" xfId="0" applyFont="1" applyBorder="1" applyAlignment="1">
      <alignment horizontal="left" vertical="center" shrinkToFit="1"/>
    </xf>
    <xf numFmtId="0" fontId="19"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2"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15" fillId="0" borderId="2" xfId="0" applyFont="1" applyBorder="1" applyAlignment="1">
      <alignment vertical="center" shrinkToFit="1"/>
    </xf>
    <xf numFmtId="0" fontId="26" fillId="0" borderId="0" xfId="3"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vertical="center" shrinkToFit="1"/>
    </xf>
    <xf numFmtId="49" fontId="4" fillId="0" borderId="1" xfId="0" applyNumberFormat="1" applyFont="1" applyBorder="1" applyAlignment="1">
      <alignment shrinkToFit="1"/>
    </xf>
    <xf numFmtId="49" fontId="4" fillId="0" borderId="1" xfId="0" applyNumberFormat="1" applyFont="1" applyBorder="1" applyAlignment="1">
      <alignment vertical="center" shrinkToFit="1"/>
    </xf>
    <xf numFmtId="0" fontId="4" fillId="0" borderId="1" xfId="2" applyFont="1" applyBorder="1" applyAlignment="1">
      <alignment horizontal="left" vertical="center" shrinkToFit="1"/>
    </xf>
    <xf numFmtId="0" fontId="4" fillId="0" borderId="1" xfId="2" applyFont="1" applyBorder="1" applyAlignment="1">
      <alignment vertical="center" shrinkToFit="1"/>
    </xf>
    <xf numFmtId="0" fontId="4" fillId="0" borderId="1" xfId="2" applyFont="1" applyBorder="1" applyAlignment="1">
      <alignment horizontal="center" vertical="center" shrinkToFit="1"/>
    </xf>
    <xf numFmtId="177" fontId="4" fillId="0" borderId="1" xfId="0" applyNumberFormat="1" applyFont="1" applyBorder="1" applyAlignment="1">
      <alignment horizontal="left" vertical="center" shrinkToFit="1"/>
    </xf>
    <xf numFmtId="177" fontId="4" fillId="0" borderId="1" xfId="0" applyNumberFormat="1" applyFont="1" applyBorder="1" applyAlignment="1">
      <alignment vertical="center" shrinkToFit="1"/>
    </xf>
    <xf numFmtId="0" fontId="15" fillId="0" borderId="1" xfId="0" applyFont="1" applyBorder="1" applyAlignment="1">
      <alignment horizontal="left" vertical="center" wrapText="1"/>
    </xf>
    <xf numFmtId="0" fontId="27" fillId="0" borderId="1" xfId="0" applyFont="1" applyBorder="1" applyAlignment="1">
      <alignment vertical="center" wrapText="1"/>
    </xf>
    <xf numFmtId="0" fontId="15" fillId="0" borderId="1" xfId="0" applyFont="1" applyBorder="1">
      <alignment vertical="center"/>
    </xf>
    <xf numFmtId="0" fontId="30" fillId="0" borderId="0" xfId="0" applyFont="1" applyAlignment="1">
      <alignment vertical="center" shrinkToFit="1"/>
    </xf>
    <xf numFmtId="0" fontId="4" fillId="0" borderId="1" xfId="0" applyFont="1" applyBorder="1" applyAlignment="1">
      <alignment vertical="center" wrapText="1" shrinkToFit="1"/>
    </xf>
    <xf numFmtId="49" fontId="4" fillId="0" borderId="0" xfId="0" applyNumberFormat="1" applyFont="1" applyAlignment="1">
      <alignment vertical="center" shrinkToFit="1"/>
    </xf>
    <xf numFmtId="0" fontId="15" fillId="0" borderId="1" xfId="0" applyFont="1" applyBorder="1" applyAlignment="1">
      <alignment vertical="center" shrinkToFit="1"/>
    </xf>
    <xf numFmtId="0" fontId="4" fillId="0" borderId="0" xfId="0" applyFont="1" applyAlignment="1">
      <alignment horizontal="center" vertical="center" wrapText="1" shrinkToFit="1"/>
    </xf>
    <xf numFmtId="0" fontId="4" fillId="0" borderId="0" xfId="0" applyFont="1" applyAlignment="1">
      <alignment vertical="center" wrapText="1" shrinkToFit="1"/>
    </xf>
    <xf numFmtId="49" fontId="4" fillId="0" borderId="0" xfId="0" applyNumberFormat="1" applyFont="1" applyAlignment="1">
      <alignment vertical="center" wrapText="1" shrinkToFit="1"/>
    </xf>
    <xf numFmtId="0" fontId="4" fillId="0" borderId="0" xfId="0" applyFont="1" applyAlignment="1">
      <alignment horizontal="left" vertical="center" wrapText="1"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4" fillId="0" borderId="4" xfId="0" applyFont="1" applyBorder="1" applyAlignment="1">
      <alignment horizontal="center" vertical="center"/>
    </xf>
  </cellXfs>
  <cellStyles count="4">
    <cellStyle name="一般" xfId="0" builtinId="0"/>
    <cellStyle name="一般 2" xfId="1" xr:uid="{00000000-0005-0000-0000-000001000000}"/>
    <cellStyle name="一般 3" xfId="2" xr:uid="{00000000-0005-0000-0000-000002000000}"/>
    <cellStyle name="超連結" xfId="3"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oks.com.tw/web/sys_puballb/books/?pubid=whitelephant26" TargetMode="External"/><Relationship Id="rId1" Type="http://schemas.openxmlformats.org/officeDocument/2006/relationships/hyperlink" Target="https://www.books.com.tw/web/sys_puballb/books/?pubid=whitelephant2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99"/>
  <sheetViews>
    <sheetView tabSelected="1" zoomScale="150" zoomScaleNormal="150" workbookViewId="0">
      <pane ySplit="2" topLeftCell="A3" activePane="bottomLeft" state="frozen"/>
      <selection pane="bottomLeft" sqref="A1:H1"/>
    </sheetView>
  </sheetViews>
  <sheetFormatPr defaultColWidth="9" defaultRowHeight="15.6" x14ac:dyDescent="0.3"/>
  <cols>
    <col min="1" max="1" width="5.33203125" style="10" customWidth="1"/>
    <col min="2" max="2" width="39.33203125" style="31" customWidth="1"/>
    <col min="3" max="3" width="14.88671875" style="6" customWidth="1"/>
    <col min="4" max="4" width="8.44140625" style="31" customWidth="1"/>
    <col min="5" max="5" width="4.77734375" style="31" customWidth="1"/>
    <col min="6" max="6" width="5.109375" style="10" bestFit="1" customWidth="1"/>
    <col min="7" max="7" width="8.44140625" style="44" customWidth="1"/>
    <col min="8" max="8" width="4.109375" style="10" customWidth="1"/>
    <col min="9" max="16384" width="9" style="31"/>
  </cols>
  <sheetData>
    <row r="1" spans="1:8" ht="16.2" x14ac:dyDescent="0.3">
      <c r="A1" s="50" t="s">
        <v>1237</v>
      </c>
      <c r="B1" s="51"/>
      <c r="C1" s="51"/>
      <c r="D1" s="51"/>
      <c r="E1" s="51"/>
      <c r="F1" s="51"/>
      <c r="G1" s="51"/>
      <c r="H1" s="52"/>
    </row>
    <row r="2" spans="1:8" ht="16.2" x14ac:dyDescent="0.3">
      <c r="A2" s="3" t="s">
        <v>416</v>
      </c>
      <c r="B2" s="8" t="s">
        <v>1238</v>
      </c>
      <c r="C2" s="8" t="s">
        <v>1239</v>
      </c>
      <c r="D2" s="2" t="s">
        <v>1240</v>
      </c>
      <c r="E2" s="8" t="s">
        <v>1156</v>
      </c>
      <c r="F2" s="1" t="s">
        <v>1157</v>
      </c>
      <c r="G2" s="32" t="s">
        <v>676</v>
      </c>
      <c r="H2" s="5" t="s">
        <v>1241</v>
      </c>
    </row>
    <row r="3" spans="1:8" s="10" customFormat="1" ht="16.2" x14ac:dyDescent="0.3">
      <c r="A3" s="5">
        <v>1</v>
      </c>
      <c r="B3" s="2" t="s">
        <v>1242</v>
      </c>
      <c r="C3" s="8" t="s">
        <v>1243</v>
      </c>
      <c r="D3" s="2" t="s">
        <v>1244</v>
      </c>
      <c r="E3" s="2" t="s">
        <v>37</v>
      </c>
      <c r="F3" s="1" t="s">
        <v>73</v>
      </c>
      <c r="G3" s="32" t="s">
        <v>1245</v>
      </c>
      <c r="H3" s="5"/>
    </row>
    <row r="4" spans="1:8" ht="16.2" x14ac:dyDescent="0.3">
      <c r="A4" s="5">
        <v>2</v>
      </c>
      <c r="B4" s="2" t="s">
        <v>1246</v>
      </c>
      <c r="C4" s="8" t="s">
        <v>1247</v>
      </c>
      <c r="D4" s="2" t="s">
        <v>1244</v>
      </c>
      <c r="E4" s="2" t="s">
        <v>38</v>
      </c>
      <c r="F4" s="1" t="s">
        <v>73</v>
      </c>
      <c r="G4" s="32" t="s">
        <v>1245</v>
      </c>
      <c r="H4" s="5"/>
    </row>
    <row r="5" spans="1:8" ht="16.2" x14ac:dyDescent="0.3">
      <c r="A5" s="5">
        <v>3</v>
      </c>
      <c r="B5" s="2" t="s">
        <v>1248</v>
      </c>
      <c r="C5" s="8" t="s">
        <v>1249</v>
      </c>
      <c r="D5" s="2" t="s">
        <v>1250</v>
      </c>
      <c r="E5" s="2" t="s">
        <v>39</v>
      </c>
      <c r="F5" s="1" t="s">
        <v>73</v>
      </c>
      <c r="G5" s="32" t="s">
        <v>1245</v>
      </c>
      <c r="H5" s="5">
        <v>1</v>
      </c>
    </row>
    <row r="6" spans="1:8" ht="16.2" x14ac:dyDescent="0.3">
      <c r="A6" s="5">
        <v>4</v>
      </c>
      <c r="B6" s="2" t="s">
        <v>1251</v>
      </c>
      <c r="C6" s="8" t="s">
        <v>1252</v>
      </c>
      <c r="D6" s="2" t="s">
        <v>1253</v>
      </c>
      <c r="E6" s="2" t="s">
        <v>40</v>
      </c>
      <c r="F6" s="1" t="s">
        <v>73</v>
      </c>
      <c r="G6" s="32" t="s">
        <v>1245</v>
      </c>
      <c r="H6" s="5">
        <v>1</v>
      </c>
    </row>
    <row r="7" spans="1:8" ht="16.2" x14ac:dyDescent="0.3">
      <c r="A7" s="5">
        <v>5</v>
      </c>
      <c r="B7" s="2" t="s">
        <v>1254</v>
      </c>
      <c r="C7" s="8" t="s">
        <v>1255</v>
      </c>
      <c r="D7" s="2" t="s">
        <v>1253</v>
      </c>
      <c r="E7" s="2" t="s">
        <v>40</v>
      </c>
      <c r="F7" s="1" t="s">
        <v>73</v>
      </c>
      <c r="G7" s="32" t="s">
        <v>1245</v>
      </c>
      <c r="H7" s="5">
        <v>1</v>
      </c>
    </row>
    <row r="8" spans="1:8" ht="16.2" x14ac:dyDescent="0.3">
      <c r="A8" s="5">
        <v>6</v>
      </c>
      <c r="B8" s="2" t="s">
        <v>1256</v>
      </c>
      <c r="C8" s="8" t="s">
        <v>1257</v>
      </c>
      <c r="D8" s="2" t="s">
        <v>1253</v>
      </c>
      <c r="E8" s="2" t="s">
        <v>27</v>
      </c>
      <c r="F8" s="1" t="s">
        <v>73</v>
      </c>
      <c r="G8" s="32" t="s">
        <v>1245</v>
      </c>
      <c r="H8" s="5">
        <v>1</v>
      </c>
    </row>
    <row r="9" spans="1:8" ht="16.2" x14ac:dyDescent="0.3">
      <c r="A9" s="5">
        <v>7</v>
      </c>
      <c r="B9" s="2" t="s">
        <v>1258</v>
      </c>
      <c r="C9" s="8" t="s">
        <v>1259</v>
      </c>
      <c r="D9" s="2" t="s">
        <v>1253</v>
      </c>
      <c r="E9" s="2" t="s">
        <v>41</v>
      </c>
      <c r="F9" s="1" t="s">
        <v>73</v>
      </c>
      <c r="G9" s="32" t="s">
        <v>1245</v>
      </c>
      <c r="H9" s="5">
        <v>1</v>
      </c>
    </row>
    <row r="10" spans="1:8" ht="16.2" x14ac:dyDescent="0.3">
      <c r="A10" s="5">
        <v>8</v>
      </c>
      <c r="B10" s="2" t="s">
        <v>1260</v>
      </c>
      <c r="C10" s="8" t="s">
        <v>1261</v>
      </c>
      <c r="D10" s="2" t="s">
        <v>1253</v>
      </c>
      <c r="E10" s="2" t="s">
        <v>41</v>
      </c>
      <c r="F10" s="1" t="s">
        <v>982</v>
      </c>
      <c r="G10" s="32" t="s">
        <v>1245</v>
      </c>
      <c r="H10" s="5">
        <v>1</v>
      </c>
    </row>
    <row r="11" spans="1:8" ht="16.2" x14ac:dyDescent="0.3">
      <c r="A11" s="5">
        <v>9</v>
      </c>
      <c r="B11" s="2" t="s">
        <v>1262</v>
      </c>
      <c r="C11" s="8" t="s">
        <v>1263</v>
      </c>
      <c r="D11" s="2" t="s">
        <v>1253</v>
      </c>
      <c r="E11" s="2" t="s">
        <v>41</v>
      </c>
      <c r="F11" s="1" t="s">
        <v>73</v>
      </c>
      <c r="G11" s="32" t="s">
        <v>1245</v>
      </c>
      <c r="H11" s="5">
        <v>1</v>
      </c>
    </row>
    <row r="12" spans="1:8" ht="16.2" x14ac:dyDescent="0.3">
      <c r="A12" s="5">
        <v>10</v>
      </c>
      <c r="B12" s="2" t="s">
        <v>1264</v>
      </c>
      <c r="C12" s="8" t="s">
        <v>1265</v>
      </c>
      <c r="D12" s="2" t="s">
        <v>1253</v>
      </c>
      <c r="E12" s="2" t="s">
        <v>29</v>
      </c>
      <c r="F12" s="1" t="s">
        <v>73</v>
      </c>
      <c r="G12" s="32" t="s">
        <v>1245</v>
      </c>
      <c r="H12" s="5">
        <v>1</v>
      </c>
    </row>
    <row r="13" spans="1:8" ht="16.2" x14ac:dyDescent="0.3">
      <c r="A13" s="5">
        <v>11</v>
      </c>
      <c r="B13" s="2" t="s">
        <v>1266</v>
      </c>
      <c r="C13" s="8" t="s">
        <v>1267</v>
      </c>
      <c r="D13" s="2" t="s">
        <v>1253</v>
      </c>
      <c r="E13" s="2" t="s">
        <v>29</v>
      </c>
      <c r="F13" s="1" t="s">
        <v>73</v>
      </c>
      <c r="G13" s="32" t="s">
        <v>1245</v>
      </c>
      <c r="H13" s="5">
        <v>1</v>
      </c>
    </row>
    <row r="14" spans="1:8" ht="16.2" x14ac:dyDescent="0.3">
      <c r="A14" s="5">
        <v>12</v>
      </c>
      <c r="B14" s="2" t="s">
        <v>1268</v>
      </c>
      <c r="C14" s="8" t="s">
        <v>1269</v>
      </c>
      <c r="D14" s="2" t="s">
        <v>1253</v>
      </c>
      <c r="E14" s="2" t="s">
        <v>29</v>
      </c>
      <c r="F14" s="1" t="s">
        <v>73</v>
      </c>
      <c r="G14" s="32" t="s">
        <v>1245</v>
      </c>
      <c r="H14" s="5">
        <v>1</v>
      </c>
    </row>
    <row r="15" spans="1:8" ht="16.2" x14ac:dyDescent="0.3">
      <c r="A15" s="5">
        <v>13</v>
      </c>
      <c r="B15" s="2" t="s">
        <v>1270</v>
      </c>
      <c r="C15" s="8" t="s">
        <v>1271</v>
      </c>
      <c r="D15" s="2" t="s">
        <v>1253</v>
      </c>
      <c r="E15" s="2" t="s">
        <v>29</v>
      </c>
      <c r="F15" s="1" t="s">
        <v>73</v>
      </c>
      <c r="G15" s="32" t="s">
        <v>1245</v>
      </c>
      <c r="H15" s="5">
        <v>1</v>
      </c>
    </row>
    <row r="16" spans="1:8" ht="16.2" x14ac:dyDescent="0.3">
      <c r="A16" s="5">
        <v>14</v>
      </c>
      <c r="B16" s="2" t="s">
        <v>1272</v>
      </c>
      <c r="C16" s="8" t="s">
        <v>1273</v>
      </c>
      <c r="D16" s="2" t="s">
        <v>1253</v>
      </c>
      <c r="E16" s="2" t="s">
        <v>29</v>
      </c>
      <c r="F16" s="1" t="s">
        <v>73</v>
      </c>
      <c r="G16" s="32" t="s">
        <v>1245</v>
      </c>
      <c r="H16" s="5">
        <v>1</v>
      </c>
    </row>
    <row r="17" spans="1:8" ht="16.2" x14ac:dyDescent="0.3">
      <c r="A17" s="5">
        <v>15</v>
      </c>
      <c r="B17" s="2" t="s">
        <v>1274</v>
      </c>
      <c r="C17" s="8" t="s">
        <v>1275</v>
      </c>
      <c r="D17" s="2" t="s">
        <v>1253</v>
      </c>
      <c r="E17" s="2" t="s">
        <v>29</v>
      </c>
      <c r="F17" s="1" t="s">
        <v>73</v>
      </c>
      <c r="G17" s="32" t="s">
        <v>1245</v>
      </c>
      <c r="H17" s="5">
        <v>1</v>
      </c>
    </row>
    <row r="18" spans="1:8" ht="16.2" x14ac:dyDescent="0.3">
      <c r="A18" s="5">
        <v>16</v>
      </c>
      <c r="B18" s="2" t="s">
        <v>1276</v>
      </c>
      <c r="C18" s="8" t="s">
        <v>1277</v>
      </c>
      <c r="D18" s="2" t="s">
        <v>1253</v>
      </c>
      <c r="E18" s="2" t="s">
        <v>29</v>
      </c>
      <c r="F18" s="1" t="s">
        <v>73</v>
      </c>
      <c r="G18" s="32" t="s">
        <v>1245</v>
      </c>
      <c r="H18" s="5">
        <v>1</v>
      </c>
    </row>
    <row r="19" spans="1:8" ht="16.2" x14ac:dyDescent="0.3">
      <c r="A19" s="5">
        <v>17</v>
      </c>
      <c r="B19" s="2" t="s">
        <v>1278</v>
      </c>
      <c r="C19" s="8" t="s">
        <v>1279</v>
      </c>
      <c r="D19" s="2" t="s">
        <v>1253</v>
      </c>
      <c r="E19" s="2" t="s">
        <v>42</v>
      </c>
      <c r="F19" s="1" t="s">
        <v>73</v>
      </c>
      <c r="G19" s="32" t="s">
        <v>1245</v>
      </c>
      <c r="H19" s="5">
        <v>1</v>
      </c>
    </row>
    <row r="20" spans="1:8" ht="16.2" x14ac:dyDescent="0.3">
      <c r="A20" s="5">
        <v>18</v>
      </c>
      <c r="B20" s="2" t="s">
        <v>1280</v>
      </c>
      <c r="C20" s="8" t="s">
        <v>1279</v>
      </c>
      <c r="D20" s="2" t="s">
        <v>1253</v>
      </c>
      <c r="E20" s="2" t="s">
        <v>43</v>
      </c>
      <c r="F20" s="1" t="s">
        <v>73</v>
      </c>
      <c r="G20" s="32" t="s">
        <v>1245</v>
      </c>
      <c r="H20" s="5">
        <v>1</v>
      </c>
    </row>
    <row r="21" spans="1:8" ht="16.2" x14ac:dyDescent="0.3">
      <c r="A21" s="5">
        <v>19</v>
      </c>
      <c r="B21" s="2" t="s">
        <v>1281</v>
      </c>
      <c r="C21" s="8" t="s">
        <v>1279</v>
      </c>
      <c r="D21" s="2" t="s">
        <v>1253</v>
      </c>
      <c r="E21" s="2" t="s">
        <v>43</v>
      </c>
      <c r="F21" s="1" t="s">
        <v>73</v>
      </c>
      <c r="G21" s="32" t="s">
        <v>1245</v>
      </c>
      <c r="H21" s="5">
        <v>1</v>
      </c>
    </row>
    <row r="22" spans="1:8" ht="16.2" x14ac:dyDescent="0.3">
      <c r="A22" s="5">
        <v>20</v>
      </c>
      <c r="B22" s="2" t="s">
        <v>1282</v>
      </c>
      <c r="C22" s="8" t="s">
        <v>1279</v>
      </c>
      <c r="D22" s="2" t="s">
        <v>1253</v>
      </c>
      <c r="E22" s="2" t="s">
        <v>43</v>
      </c>
      <c r="F22" s="1" t="s">
        <v>73</v>
      </c>
      <c r="G22" s="32" t="s">
        <v>1245</v>
      </c>
      <c r="H22" s="5">
        <v>1</v>
      </c>
    </row>
    <row r="23" spans="1:8" ht="16.2" x14ac:dyDescent="0.3">
      <c r="A23" s="5">
        <v>21</v>
      </c>
      <c r="B23" s="2" t="s">
        <v>1283</v>
      </c>
      <c r="C23" s="8" t="s">
        <v>1279</v>
      </c>
      <c r="D23" s="2" t="s">
        <v>1253</v>
      </c>
      <c r="E23" s="2" t="s">
        <v>43</v>
      </c>
      <c r="F23" s="1" t="s">
        <v>982</v>
      </c>
      <c r="G23" s="32" t="s">
        <v>1245</v>
      </c>
      <c r="H23" s="5">
        <v>1</v>
      </c>
    </row>
    <row r="24" spans="1:8" ht="16.2" x14ac:dyDescent="0.3">
      <c r="A24" s="5">
        <v>22</v>
      </c>
      <c r="B24" s="2" t="s">
        <v>1284</v>
      </c>
      <c r="C24" s="8" t="s">
        <v>1279</v>
      </c>
      <c r="D24" s="2" t="s">
        <v>1253</v>
      </c>
      <c r="E24" s="2" t="s">
        <v>43</v>
      </c>
      <c r="F24" s="1" t="s">
        <v>1020</v>
      </c>
      <c r="G24" s="32" t="s">
        <v>1245</v>
      </c>
      <c r="H24" s="5">
        <v>2</v>
      </c>
    </row>
    <row r="25" spans="1:8" ht="16.2" x14ac:dyDescent="0.3">
      <c r="A25" s="5">
        <v>23</v>
      </c>
      <c r="B25" s="2" t="s">
        <v>1285</v>
      </c>
      <c r="C25" s="8" t="s">
        <v>1279</v>
      </c>
      <c r="D25" s="2" t="s">
        <v>1253</v>
      </c>
      <c r="E25" s="2" t="s">
        <v>43</v>
      </c>
      <c r="F25" s="1" t="s">
        <v>73</v>
      </c>
      <c r="G25" s="32" t="s">
        <v>1245</v>
      </c>
      <c r="H25" s="5">
        <v>1</v>
      </c>
    </row>
    <row r="26" spans="1:8" ht="16.2" x14ac:dyDescent="0.3">
      <c r="A26" s="5">
        <v>24</v>
      </c>
      <c r="B26" s="2" t="s">
        <v>1286</v>
      </c>
      <c r="C26" s="8" t="s">
        <v>1279</v>
      </c>
      <c r="D26" s="2" t="s">
        <v>1253</v>
      </c>
      <c r="E26" s="2" t="s">
        <v>43</v>
      </c>
      <c r="F26" s="1" t="s">
        <v>73</v>
      </c>
      <c r="G26" s="32" t="s">
        <v>1245</v>
      </c>
      <c r="H26" s="5">
        <v>1</v>
      </c>
    </row>
    <row r="27" spans="1:8" ht="16.2" x14ac:dyDescent="0.3">
      <c r="A27" s="5">
        <v>25</v>
      </c>
      <c r="B27" s="2" t="s">
        <v>1287</v>
      </c>
      <c r="C27" s="8" t="s">
        <v>1279</v>
      </c>
      <c r="D27" s="2" t="s">
        <v>1253</v>
      </c>
      <c r="E27" s="2" t="s">
        <v>22</v>
      </c>
      <c r="F27" s="1" t="s">
        <v>73</v>
      </c>
      <c r="G27" s="32" t="s">
        <v>1245</v>
      </c>
      <c r="H27" s="5">
        <v>1</v>
      </c>
    </row>
    <row r="28" spans="1:8" ht="16.2" x14ac:dyDescent="0.3">
      <c r="A28" s="5">
        <v>26</v>
      </c>
      <c r="B28" s="2" t="s">
        <v>1288</v>
      </c>
      <c r="C28" s="8" t="s">
        <v>1279</v>
      </c>
      <c r="D28" s="2" t="s">
        <v>1253</v>
      </c>
      <c r="E28" s="2" t="s">
        <v>22</v>
      </c>
      <c r="F28" s="1" t="s">
        <v>73</v>
      </c>
      <c r="G28" s="32" t="s">
        <v>1245</v>
      </c>
      <c r="H28" s="5">
        <v>1</v>
      </c>
    </row>
    <row r="29" spans="1:8" ht="16.2" x14ac:dyDescent="0.3">
      <c r="A29" s="5">
        <v>27</v>
      </c>
      <c r="B29" s="2" t="s">
        <v>1289</v>
      </c>
      <c r="C29" s="8" t="s">
        <v>1255</v>
      </c>
      <c r="D29" s="2" t="s">
        <v>1253</v>
      </c>
      <c r="E29" s="2" t="s">
        <v>44</v>
      </c>
      <c r="F29" s="1" t="s">
        <v>73</v>
      </c>
      <c r="G29" s="32" t="s">
        <v>1245</v>
      </c>
      <c r="H29" s="5">
        <v>1</v>
      </c>
    </row>
    <row r="30" spans="1:8" ht="16.2" x14ac:dyDescent="0.3">
      <c r="A30" s="5">
        <v>28</v>
      </c>
      <c r="B30" s="2" t="s">
        <v>1290</v>
      </c>
      <c r="C30" s="8" t="s">
        <v>1291</v>
      </c>
      <c r="D30" s="2" t="s">
        <v>1253</v>
      </c>
      <c r="E30" s="2" t="s">
        <v>44</v>
      </c>
      <c r="F30" s="1" t="s">
        <v>819</v>
      </c>
      <c r="G30" s="32" t="s">
        <v>1245</v>
      </c>
      <c r="H30" s="5">
        <v>1</v>
      </c>
    </row>
    <row r="31" spans="1:8" ht="16.2" x14ac:dyDescent="0.3">
      <c r="A31" s="5">
        <v>29</v>
      </c>
      <c r="B31" s="2" t="s">
        <v>1292</v>
      </c>
      <c r="C31" s="3" t="s">
        <v>1293</v>
      </c>
      <c r="D31" s="2" t="s">
        <v>1253</v>
      </c>
      <c r="E31" s="2" t="s">
        <v>45</v>
      </c>
      <c r="F31" s="1" t="s">
        <v>819</v>
      </c>
      <c r="G31" s="32" t="s">
        <v>1245</v>
      </c>
      <c r="H31" s="5">
        <v>1</v>
      </c>
    </row>
    <row r="32" spans="1:8" ht="16.2" x14ac:dyDescent="0.3">
      <c r="A32" s="5">
        <v>30</v>
      </c>
      <c r="B32" s="2" t="s">
        <v>1294</v>
      </c>
      <c r="C32" s="8" t="s">
        <v>1295</v>
      </c>
      <c r="D32" s="2" t="s">
        <v>1296</v>
      </c>
      <c r="E32" s="2" t="s">
        <v>22</v>
      </c>
      <c r="F32" s="1" t="s">
        <v>73</v>
      </c>
      <c r="G32" s="32" t="s">
        <v>1245</v>
      </c>
      <c r="H32" s="5">
        <v>1</v>
      </c>
    </row>
    <row r="33" spans="1:8" ht="16.2" x14ac:dyDescent="0.3">
      <c r="A33" s="5">
        <v>31</v>
      </c>
      <c r="B33" s="2" t="s">
        <v>1297</v>
      </c>
      <c r="C33" s="8" t="s">
        <v>1298</v>
      </c>
      <c r="D33" s="2" t="s">
        <v>1299</v>
      </c>
      <c r="E33" s="2" t="s">
        <v>22</v>
      </c>
      <c r="F33" s="1" t="s">
        <v>73</v>
      </c>
      <c r="G33" s="32" t="s">
        <v>1245</v>
      </c>
      <c r="H33" s="5">
        <v>1</v>
      </c>
    </row>
    <row r="34" spans="1:8" ht="16.2" x14ac:dyDescent="0.3">
      <c r="A34" s="5">
        <v>32</v>
      </c>
      <c r="B34" s="2" t="s">
        <v>1300</v>
      </c>
      <c r="C34" s="8" t="s">
        <v>1301</v>
      </c>
      <c r="D34" s="2" t="s">
        <v>1302</v>
      </c>
      <c r="E34" s="2" t="s">
        <v>22</v>
      </c>
      <c r="F34" s="1" t="s">
        <v>73</v>
      </c>
      <c r="G34" s="32" t="s">
        <v>1245</v>
      </c>
      <c r="H34" s="5">
        <v>1</v>
      </c>
    </row>
    <row r="35" spans="1:8" ht="16.2" x14ac:dyDescent="0.3">
      <c r="A35" s="5">
        <v>33</v>
      </c>
      <c r="B35" s="4" t="s">
        <v>1303</v>
      </c>
      <c r="C35" s="3" t="s">
        <v>1304</v>
      </c>
      <c r="D35" s="4" t="s">
        <v>1305</v>
      </c>
      <c r="E35" s="2" t="s">
        <v>22</v>
      </c>
      <c r="F35" s="1" t="s">
        <v>73</v>
      </c>
      <c r="G35" s="32" t="s">
        <v>1245</v>
      </c>
      <c r="H35" s="5">
        <v>1</v>
      </c>
    </row>
    <row r="36" spans="1:8" ht="16.2" x14ac:dyDescent="0.3">
      <c r="A36" s="5">
        <v>34</v>
      </c>
      <c r="B36" s="4" t="s">
        <v>1306</v>
      </c>
      <c r="C36" s="3" t="s">
        <v>1307</v>
      </c>
      <c r="D36" s="4" t="s">
        <v>1307</v>
      </c>
      <c r="E36" s="2" t="s">
        <v>22</v>
      </c>
      <c r="F36" s="1" t="s">
        <v>73</v>
      </c>
      <c r="G36" s="33"/>
      <c r="H36" s="5">
        <v>1</v>
      </c>
    </row>
    <row r="37" spans="1:8" ht="16.2" x14ac:dyDescent="0.3">
      <c r="A37" s="5">
        <v>35</v>
      </c>
      <c r="B37" s="4" t="s">
        <v>1308</v>
      </c>
      <c r="C37" s="3" t="s">
        <v>1309</v>
      </c>
      <c r="D37" s="4" t="s">
        <v>34</v>
      </c>
      <c r="E37" s="2" t="s">
        <v>29</v>
      </c>
      <c r="F37" s="1" t="s">
        <v>73</v>
      </c>
      <c r="G37" s="33"/>
      <c r="H37" s="5">
        <v>1</v>
      </c>
    </row>
    <row r="38" spans="1:8" ht="16.2" x14ac:dyDescent="0.3">
      <c r="A38" s="5">
        <v>36</v>
      </c>
      <c r="B38" s="4" t="s">
        <v>1310</v>
      </c>
      <c r="C38" s="3" t="s">
        <v>1311</v>
      </c>
      <c r="D38" s="4" t="s">
        <v>1312</v>
      </c>
      <c r="E38" s="2" t="s">
        <v>29</v>
      </c>
      <c r="F38" s="1" t="s">
        <v>73</v>
      </c>
      <c r="G38" s="33"/>
      <c r="H38" s="5">
        <v>1</v>
      </c>
    </row>
    <row r="39" spans="1:8" ht="16.2" x14ac:dyDescent="0.3">
      <c r="A39" s="5">
        <v>37</v>
      </c>
      <c r="B39" s="4" t="s">
        <v>1313</v>
      </c>
      <c r="C39" s="3" t="s">
        <v>1314</v>
      </c>
      <c r="D39" s="4"/>
      <c r="E39" s="2" t="s">
        <v>46</v>
      </c>
      <c r="F39" s="1" t="s">
        <v>73</v>
      </c>
      <c r="G39" s="32" t="s">
        <v>1245</v>
      </c>
      <c r="H39" s="5">
        <v>1</v>
      </c>
    </row>
    <row r="40" spans="1:8" ht="16.2" x14ac:dyDescent="0.3">
      <c r="A40" s="5">
        <v>38</v>
      </c>
      <c r="B40" s="4" t="s">
        <v>1315</v>
      </c>
      <c r="C40" s="3" t="s">
        <v>1316</v>
      </c>
      <c r="D40" s="4" t="s">
        <v>1253</v>
      </c>
      <c r="E40" s="2" t="s">
        <v>46</v>
      </c>
      <c r="F40" s="1" t="s">
        <v>1020</v>
      </c>
      <c r="G40" s="32" t="s">
        <v>1245</v>
      </c>
      <c r="H40" s="5">
        <v>1</v>
      </c>
    </row>
    <row r="41" spans="1:8" ht="16.2" x14ac:dyDescent="0.3">
      <c r="A41" s="5">
        <v>39</v>
      </c>
      <c r="B41" s="4" t="s">
        <v>1317</v>
      </c>
      <c r="C41" s="3" t="s">
        <v>1318</v>
      </c>
      <c r="D41" s="4" t="s">
        <v>1253</v>
      </c>
      <c r="E41" s="2" t="s">
        <v>46</v>
      </c>
      <c r="F41" s="1" t="s">
        <v>1020</v>
      </c>
      <c r="G41" s="32" t="s">
        <v>1245</v>
      </c>
      <c r="H41" s="5">
        <v>1</v>
      </c>
    </row>
    <row r="42" spans="1:8" ht="16.2" x14ac:dyDescent="0.3">
      <c r="A42" s="5">
        <v>40</v>
      </c>
      <c r="B42" s="4" t="s">
        <v>1319</v>
      </c>
      <c r="C42" s="3" t="s">
        <v>1320</v>
      </c>
      <c r="D42" s="4" t="s">
        <v>1253</v>
      </c>
      <c r="E42" s="2" t="s">
        <v>46</v>
      </c>
      <c r="F42" s="1" t="s">
        <v>1020</v>
      </c>
      <c r="G42" s="32" t="s">
        <v>1245</v>
      </c>
      <c r="H42" s="5">
        <v>1</v>
      </c>
    </row>
    <row r="43" spans="1:8" ht="16.2" x14ac:dyDescent="0.3">
      <c r="A43" s="5">
        <v>41</v>
      </c>
      <c r="B43" s="4" t="s">
        <v>1321</v>
      </c>
      <c r="C43" s="3" t="s">
        <v>1322</v>
      </c>
      <c r="D43" s="4" t="s">
        <v>1253</v>
      </c>
      <c r="E43" s="2" t="s">
        <v>46</v>
      </c>
      <c r="F43" s="1" t="s">
        <v>1020</v>
      </c>
      <c r="G43" s="32" t="s">
        <v>1245</v>
      </c>
      <c r="H43" s="5">
        <v>1</v>
      </c>
    </row>
    <row r="44" spans="1:8" ht="16.2" x14ac:dyDescent="0.3">
      <c r="A44" s="5">
        <v>42</v>
      </c>
      <c r="B44" s="4" t="s">
        <v>1323</v>
      </c>
      <c r="C44" s="3" t="s">
        <v>1324</v>
      </c>
      <c r="D44" s="4" t="s">
        <v>1325</v>
      </c>
      <c r="E44" s="2" t="s">
        <v>46</v>
      </c>
      <c r="F44" s="1" t="s">
        <v>73</v>
      </c>
      <c r="G44" s="32" t="s">
        <v>1245</v>
      </c>
      <c r="H44" s="5">
        <v>1</v>
      </c>
    </row>
    <row r="45" spans="1:8" ht="16.2" x14ac:dyDescent="0.3">
      <c r="A45" s="5">
        <v>43</v>
      </c>
      <c r="B45" s="4" t="s">
        <v>1326</v>
      </c>
      <c r="C45" s="3" t="s">
        <v>1327</v>
      </c>
      <c r="D45" s="4" t="s">
        <v>1325</v>
      </c>
      <c r="E45" s="2" t="s">
        <v>46</v>
      </c>
      <c r="F45" s="1" t="s">
        <v>73</v>
      </c>
      <c r="G45" s="32" t="s">
        <v>1245</v>
      </c>
      <c r="H45" s="5">
        <v>1</v>
      </c>
    </row>
    <row r="46" spans="1:8" ht="16.2" x14ac:dyDescent="0.3">
      <c r="A46" s="5">
        <v>44</v>
      </c>
      <c r="B46" s="4" t="s">
        <v>1328</v>
      </c>
      <c r="C46" s="3" t="s">
        <v>1329</v>
      </c>
      <c r="D46" s="4" t="s">
        <v>1330</v>
      </c>
      <c r="E46" s="2" t="s">
        <v>46</v>
      </c>
      <c r="F46" s="1" t="s">
        <v>1020</v>
      </c>
      <c r="G46" s="32" t="s">
        <v>1245</v>
      </c>
      <c r="H46" s="5">
        <v>1</v>
      </c>
    </row>
    <row r="47" spans="1:8" ht="16.2" x14ac:dyDescent="0.3">
      <c r="A47" s="5">
        <v>45</v>
      </c>
      <c r="B47" s="4" t="s">
        <v>1331</v>
      </c>
      <c r="C47" s="3" t="s">
        <v>1329</v>
      </c>
      <c r="D47" s="4" t="s">
        <v>1330</v>
      </c>
      <c r="E47" s="2" t="s">
        <v>46</v>
      </c>
      <c r="F47" s="1" t="s">
        <v>73</v>
      </c>
      <c r="G47" s="32" t="s">
        <v>1245</v>
      </c>
      <c r="H47" s="5">
        <v>1</v>
      </c>
    </row>
    <row r="48" spans="1:8" ht="16.2" x14ac:dyDescent="0.3">
      <c r="A48" s="5">
        <v>46</v>
      </c>
      <c r="B48" s="4" t="s">
        <v>1332</v>
      </c>
      <c r="C48" s="3" t="s">
        <v>1333</v>
      </c>
      <c r="D48" s="4" t="s">
        <v>1325</v>
      </c>
      <c r="E48" s="2" t="s">
        <v>46</v>
      </c>
      <c r="F48" s="1" t="s">
        <v>1020</v>
      </c>
      <c r="G48" s="32" t="s">
        <v>1245</v>
      </c>
      <c r="H48" s="5">
        <v>1</v>
      </c>
    </row>
    <row r="49" spans="1:8" ht="16.2" x14ac:dyDescent="0.3">
      <c r="A49" s="5">
        <v>47</v>
      </c>
      <c r="B49" s="4" t="s">
        <v>1334</v>
      </c>
      <c r="C49" s="3" t="s">
        <v>1335</v>
      </c>
      <c r="D49" s="4" t="s">
        <v>1253</v>
      </c>
      <c r="E49" s="2" t="s">
        <v>46</v>
      </c>
      <c r="F49" s="1" t="s">
        <v>1020</v>
      </c>
      <c r="G49" s="32" t="s">
        <v>1245</v>
      </c>
      <c r="H49" s="5">
        <v>1</v>
      </c>
    </row>
    <row r="50" spans="1:8" ht="16.2" x14ac:dyDescent="0.3">
      <c r="A50" s="5">
        <v>48</v>
      </c>
      <c r="B50" s="4" t="s">
        <v>1336</v>
      </c>
      <c r="C50" s="3" t="s">
        <v>1337</v>
      </c>
      <c r="D50" s="4" t="s">
        <v>1253</v>
      </c>
      <c r="E50" s="2" t="s">
        <v>46</v>
      </c>
      <c r="F50" s="5" t="s">
        <v>1020</v>
      </c>
      <c r="G50" s="32" t="s">
        <v>1245</v>
      </c>
      <c r="H50" s="5">
        <v>1</v>
      </c>
    </row>
    <row r="51" spans="1:8" ht="16.2" x14ac:dyDescent="0.3">
      <c r="A51" s="5">
        <v>49</v>
      </c>
      <c r="B51" s="4" t="s">
        <v>1338</v>
      </c>
      <c r="C51" s="3" t="s">
        <v>1339</v>
      </c>
      <c r="D51" s="4" t="s">
        <v>1330</v>
      </c>
      <c r="E51" s="2" t="s">
        <v>46</v>
      </c>
      <c r="F51" s="5" t="s">
        <v>1020</v>
      </c>
      <c r="G51" s="32" t="s">
        <v>1245</v>
      </c>
      <c r="H51" s="5">
        <v>1</v>
      </c>
    </row>
    <row r="52" spans="1:8" ht="16.2" x14ac:dyDescent="0.3">
      <c r="A52" s="5">
        <v>50</v>
      </c>
      <c r="B52" s="4" t="s">
        <v>1340</v>
      </c>
      <c r="C52" s="3" t="s">
        <v>1341</v>
      </c>
      <c r="D52" s="4" t="s">
        <v>1342</v>
      </c>
      <c r="E52" s="2" t="s">
        <v>46</v>
      </c>
      <c r="F52" s="1" t="s">
        <v>73</v>
      </c>
      <c r="G52" s="32" t="s">
        <v>1245</v>
      </c>
      <c r="H52" s="5">
        <v>1</v>
      </c>
    </row>
    <row r="53" spans="1:8" ht="16.2" x14ac:dyDescent="0.3">
      <c r="A53" s="5">
        <v>51</v>
      </c>
      <c r="B53" s="4" t="s">
        <v>1343</v>
      </c>
      <c r="C53" s="3" t="s">
        <v>1344</v>
      </c>
      <c r="D53" s="4" t="s">
        <v>1345</v>
      </c>
      <c r="E53" s="2" t="s">
        <v>29</v>
      </c>
      <c r="F53" s="5" t="s">
        <v>1020</v>
      </c>
      <c r="G53" s="32" t="s">
        <v>1245</v>
      </c>
      <c r="H53" s="5">
        <v>1</v>
      </c>
    </row>
    <row r="54" spans="1:8" ht="16.2" x14ac:dyDescent="0.3">
      <c r="A54" s="5">
        <v>52</v>
      </c>
      <c r="B54" s="4" t="s">
        <v>1346</v>
      </c>
      <c r="C54" s="3" t="s">
        <v>1347</v>
      </c>
      <c r="D54" s="4" t="s">
        <v>1348</v>
      </c>
      <c r="E54" s="2" t="s">
        <v>29</v>
      </c>
      <c r="F54" s="5" t="s">
        <v>1020</v>
      </c>
      <c r="G54" s="32" t="s">
        <v>1245</v>
      </c>
      <c r="H54" s="5">
        <v>1</v>
      </c>
    </row>
    <row r="55" spans="1:8" ht="16.2" x14ac:dyDescent="0.3">
      <c r="A55" s="5">
        <v>53</v>
      </c>
      <c r="B55" s="4" t="s">
        <v>1349</v>
      </c>
      <c r="C55" s="3" t="s">
        <v>1350</v>
      </c>
      <c r="D55" s="4" t="s">
        <v>1348</v>
      </c>
      <c r="E55" s="2" t="s">
        <v>29</v>
      </c>
      <c r="F55" s="5" t="s">
        <v>1020</v>
      </c>
      <c r="G55" s="32" t="s">
        <v>1245</v>
      </c>
      <c r="H55" s="5">
        <v>1</v>
      </c>
    </row>
    <row r="56" spans="1:8" ht="16.2" x14ac:dyDescent="0.3">
      <c r="A56" s="5">
        <v>54</v>
      </c>
      <c r="B56" s="4" t="s">
        <v>1351</v>
      </c>
      <c r="C56" s="3" t="s">
        <v>1352</v>
      </c>
      <c r="D56" s="4" t="s">
        <v>1348</v>
      </c>
      <c r="E56" s="2" t="s">
        <v>47</v>
      </c>
      <c r="F56" s="5" t="s">
        <v>1020</v>
      </c>
      <c r="G56" s="32" t="s">
        <v>1245</v>
      </c>
      <c r="H56" s="5">
        <v>1</v>
      </c>
    </row>
    <row r="57" spans="1:8" ht="16.2" x14ac:dyDescent="0.3">
      <c r="A57" s="5">
        <v>55</v>
      </c>
      <c r="B57" s="4" t="s">
        <v>1353</v>
      </c>
      <c r="C57" s="3" t="s">
        <v>1354</v>
      </c>
      <c r="D57" s="4" t="s">
        <v>1348</v>
      </c>
      <c r="E57" s="2" t="s">
        <v>29</v>
      </c>
      <c r="F57" s="5" t="s">
        <v>1020</v>
      </c>
      <c r="G57" s="32" t="s">
        <v>1245</v>
      </c>
      <c r="H57" s="5">
        <v>1</v>
      </c>
    </row>
    <row r="58" spans="1:8" ht="16.2" x14ac:dyDescent="0.3">
      <c r="A58" s="5">
        <v>56</v>
      </c>
      <c r="B58" s="4" t="s">
        <v>1355</v>
      </c>
      <c r="C58" s="8" t="s">
        <v>1356</v>
      </c>
      <c r="D58" s="4" t="s">
        <v>1357</v>
      </c>
      <c r="E58" s="2" t="s">
        <v>18</v>
      </c>
      <c r="F58" s="5" t="s">
        <v>1020</v>
      </c>
      <c r="G58" s="32" t="s">
        <v>1245</v>
      </c>
      <c r="H58" s="5">
        <v>1</v>
      </c>
    </row>
    <row r="59" spans="1:8" ht="16.2" x14ac:dyDescent="0.3">
      <c r="A59" s="5">
        <v>57</v>
      </c>
      <c r="B59" s="4" t="s">
        <v>1358</v>
      </c>
      <c r="C59" s="3" t="s">
        <v>1359</v>
      </c>
      <c r="D59" s="4" t="s">
        <v>1357</v>
      </c>
      <c r="E59" s="2" t="s">
        <v>22</v>
      </c>
      <c r="F59" s="5" t="s">
        <v>1020</v>
      </c>
      <c r="G59" s="32" t="s">
        <v>1245</v>
      </c>
      <c r="H59" s="5">
        <v>1</v>
      </c>
    </row>
    <row r="60" spans="1:8" ht="16.2" x14ac:dyDescent="0.3">
      <c r="A60" s="5">
        <v>58</v>
      </c>
      <c r="B60" s="4" t="s">
        <v>1360</v>
      </c>
      <c r="C60" s="3" t="s">
        <v>1361</v>
      </c>
      <c r="D60" s="4" t="s">
        <v>1357</v>
      </c>
      <c r="E60" s="2" t="s">
        <v>22</v>
      </c>
      <c r="F60" s="5" t="s">
        <v>1020</v>
      </c>
      <c r="G60" s="32" t="s">
        <v>1245</v>
      </c>
      <c r="H60" s="5">
        <v>1</v>
      </c>
    </row>
    <row r="61" spans="1:8" ht="16.2" x14ac:dyDescent="0.3">
      <c r="A61" s="5">
        <v>59</v>
      </c>
      <c r="B61" s="4" t="s">
        <v>1362</v>
      </c>
      <c r="C61" s="3" t="s">
        <v>1363</v>
      </c>
      <c r="D61" s="4" t="s">
        <v>1357</v>
      </c>
      <c r="E61" s="2" t="s">
        <v>22</v>
      </c>
      <c r="F61" s="5" t="s">
        <v>1020</v>
      </c>
      <c r="G61" s="32" t="s">
        <v>1245</v>
      </c>
      <c r="H61" s="5">
        <v>1</v>
      </c>
    </row>
    <row r="62" spans="1:8" ht="16.2" x14ac:dyDescent="0.3">
      <c r="A62" s="5">
        <v>60</v>
      </c>
      <c r="B62" s="4" t="s">
        <v>1364</v>
      </c>
      <c r="C62" s="3" t="s">
        <v>1365</v>
      </c>
      <c r="D62" s="4" t="s">
        <v>1366</v>
      </c>
      <c r="E62" s="2" t="s">
        <v>22</v>
      </c>
      <c r="F62" s="5" t="s">
        <v>1020</v>
      </c>
      <c r="G62" s="32" t="s">
        <v>1245</v>
      </c>
      <c r="H62" s="5">
        <v>1</v>
      </c>
    </row>
    <row r="63" spans="1:8" ht="16.2" x14ac:dyDescent="0.3">
      <c r="A63" s="5">
        <v>61</v>
      </c>
      <c r="B63" s="4" t="s">
        <v>1367</v>
      </c>
      <c r="C63" s="3" t="s">
        <v>1368</v>
      </c>
      <c r="D63" s="4" t="s">
        <v>1369</v>
      </c>
      <c r="E63" s="2" t="s">
        <v>22</v>
      </c>
      <c r="F63" s="5" t="s">
        <v>1020</v>
      </c>
      <c r="G63" s="32" t="s">
        <v>1245</v>
      </c>
      <c r="H63" s="5">
        <v>1</v>
      </c>
    </row>
    <row r="64" spans="1:8" ht="16.2" x14ac:dyDescent="0.3">
      <c r="A64" s="5">
        <v>62</v>
      </c>
      <c r="B64" s="4" t="s">
        <v>1370</v>
      </c>
      <c r="C64" s="3" t="s">
        <v>1371</v>
      </c>
      <c r="D64" s="4" t="s">
        <v>1372</v>
      </c>
      <c r="E64" s="2" t="s">
        <v>22</v>
      </c>
      <c r="F64" s="5" t="s">
        <v>1020</v>
      </c>
      <c r="G64" s="32" t="s">
        <v>1245</v>
      </c>
      <c r="H64" s="5">
        <v>1</v>
      </c>
    </row>
    <row r="65" spans="1:8" ht="16.2" x14ac:dyDescent="0.3">
      <c r="A65" s="5">
        <v>63</v>
      </c>
      <c r="B65" s="4" t="s">
        <v>1373</v>
      </c>
      <c r="C65" s="3" t="s">
        <v>1374</v>
      </c>
      <c r="D65" s="4" t="s">
        <v>1366</v>
      </c>
      <c r="E65" s="2" t="s">
        <v>22</v>
      </c>
      <c r="F65" s="5" t="s">
        <v>1020</v>
      </c>
      <c r="G65" s="32" t="s">
        <v>1245</v>
      </c>
      <c r="H65" s="5">
        <v>1</v>
      </c>
    </row>
    <row r="66" spans="1:8" ht="16.2" x14ac:dyDescent="0.3">
      <c r="A66" s="5">
        <v>64</v>
      </c>
      <c r="B66" s="4" t="s">
        <v>1375</v>
      </c>
      <c r="C66" s="3" t="s">
        <v>1376</v>
      </c>
      <c r="D66" s="4" t="s">
        <v>1377</v>
      </c>
      <c r="E66" s="2" t="s">
        <v>22</v>
      </c>
      <c r="F66" s="5" t="s">
        <v>1020</v>
      </c>
      <c r="G66" s="32" t="s">
        <v>1245</v>
      </c>
      <c r="H66" s="5">
        <v>1</v>
      </c>
    </row>
    <row r="67" spans="1:8" ht="16.2" x14ac:dyDescent="0.3">
      <c r="A67" s="5">
        <v>65</v>
      </c>
      <c r="B67" s="4" t="s">
        <v>1378</v>
      </c>
      <c r="C67" s="3" t="s">
        <v>1379</v>
      </c>
      <c r="D67" s="4" t="s">
        <v>1380</v>
      </c>
      <c r="E67" s="2" t="s">
        <v>22</v>
      </c>
      <c r="F67" s="5" t="s">
        <v>1020</v>
      </c>
      <c r="G67" s="32" t="s">
        <v>1245</v>
      </c>
      <c r="H67" s="5">
        <v>1</v>
      </c>
    </row>
    <row r="68" spans="1:8" ht="16.2" x14ac:dyDescent="0.3">
      <c r="A68" s="5">
        <v>66</v>
      </c>
      <c r="B68" s="4" t="s">
        <v>1381</v>
      </c>
      <c r="C68" s="3" t="s">
        <v>1382</v>
      </c>
      <c r="D68" s="4" t="s">
        <v>1383</v>
      </c>
      <c r="E68" s="2" t="s">
        <v>22</v>
      </c>
      <c r="F68" s="5" t="s">
        <v>1020</v>
      </c>
      <c r="G68" s="32" t="s">
        <v>1245</v>
      </c>
      <c r="H68" s="5">
        <v>1</v>
      </c>
    </row>
    <row r="69" spans="1:8" ht="16.2" x14ac:dyDescent="0.3">
      <c r="A69" s="5">
        <v>67</v>
      </c>
      <c r="B69" s="4" t="s">
        <v>1384</v>
      </c>
      <c r="C69" s="3" t="s">
        <v>1385</v>
      </c>
      <c r="D69" s="4" t="s">
        <v>1366</v>
      </c>
      <c r="E69" s="2" t="s">
        <v>22</v>
      </c>
      <c r="F69" s="5" t="s">
        <v>1020</v>
      </c>
      <c r="G69" s="32" t="s">
        <v>1245</v>
      </c>
      <c r="H69" s="5">
        <v>1</v>
      </c>
    </row>
    <row r="70" spans="1:8" ht="16.2" x14ac:dyDescent="0.3">
      <c r="A70" s="5">
        <v>68</v>
      </c>
      <c r="B70" s="4" t="s">
        <v>1386</v>
      </c>
      <c r="C70" s="3" t="s">
        <v>1387</v>
      </c>
      <c r="D70" s="4" t="s">
        <v>1388</v>
      </c>
      <c r="E70" s="2" t="s">
        <v>22</v>
      </c>
      <c r="F70" s="5" t="s">
        <v>1020</v>
      </c>
      <c r="G70" s="32" t="s">
        <v>1245</v>
      </c>
      <c r="H70" s="5">
        <v>1</v>
      </c>
    </row>
    <row r="71" spans="1:8" ht="16.2" x14ac:dyDescent="0.3">
      <c r="A71" s="5">
        <v>69</v>
      </c>
      <c r="B71" s="4" t="s">
        <v>1389</v>
      </c>
      <c r="C71" s="3" t="s">
        <v>1390</v>
      </c>
      <c r="D71" s="4" t="s">
        <v>1391</v>
      </c>
      <c r="E71" s="2" t="s">
        <v>22</v>
      </c>
      <c r="F71" s="5" t="s">
        <v>1020</v>
      </c>
      <c r="G71" s="32" t="s">
        <v>1245</v>
      </c>
      <c r="H71" s="5">
        <v>1</v>
      </c>
    </row>
    <row r="72" spans="1:8" ht="16.2" x14ac:dyDescent="0.3">
      <c r="A72" s="5">
        <v>70</v>
      </c>
      <c r="B72" s="4" t="s">
        <v>1392</v>
      </c>
      <c r="C72" s="3" t="s">
        <v>1393</v>
      </c>
      <c r="D72" s="4" t="s">
        <v>1394</v>
      </c>
      <c r="E72" s="2" t="s">
        <v>22</v>
      </c>
      <c r="F72" s="5" t="s">
        <v>1020</v>
      </c>
      <c r="G72" s="32" t="s">
        <v>1245</v>
      </c>
      <c r="H72" s="5">
        <v>1</v>
      </c>
    </row>
    <row r="73" spans="1:8" ht="16.2" x14ac:dyDescent="0.3">
      <c r="A73" s="5">
        <v>71</v>
      </c>
      <c r="B73" s="4" t="s">
        <v>1395</v>
      </c>
      <c r="C73" s="3" t="s">
        <v>1365</v>
      </c>
      <c r="D73" s="4" t="s">
        <v>1366</v>
      </c>
      <c r="E73" s="2" t="s">
        <v>22</v>
      </c>
      <c r="F73" s="5" t="s">
        <v>1020</v>
      </c>
      <c r="G73" s="32" t="s">
        <v>1245</v>
      </c>
      <c r="H73" s="5">
        <v>1</v>
      </c>
    </row>
    <row r="74" spans="1:8" ht="16.2" x14ac:dyDescent="0.3">
      <c r="A74" s="5">
        <v>72</v>
      </c>
      <c r="B74" s="4" t="s">
        <v>1396</v>
      </c>
      <c r="C74" s="3" t="s">
        <v>1385</v>
      </c>
      <c r="D74" s="4" t="s">
        <v>1366</v>
      </c>
      <c r="E74" s="2" t="s">
        <v>22</v>
      </c>
      <c r="F74" s="5" t="s">
        <v>1020</v>
      </c>
      <c r="G74" s="32" t="s">
        <v>1245</v>
      </c>
      <c r="H74" s="5">
        <v>1</v>
      </c>
    </row>
    <row r="75" spans="1:8" ht="16.2" x14ac:dyDescent="0.3">
      <c r="A75" s="5">
        <v>73</v>
      </c>
      <c r="B75" s="4" t="s">
        <v>1397</v>
      </c>
      <c r="C75" s="3" t="s">
        <v>1398</v>
      </c>
      <c r="D75" s="4" t="s">
        <v>1372</v>
      </c>
      <c r="E75" s="2" t="s">
        <v>22</v>
      </c>
      <c r="F75" s="5" t="s">
        <v>1020</v>
      </c>
      <c r="G75" s="32" t="s">
        <v>1245</v>
      </c>
      <c r="H75" s="5">
        <v>1</v>
      </c>
    </row>
    <row r="76" spans="1:8" ht="16.2" x14ac:dyDescent="0.3">
      <c r="A76" s="5">
        <v>74</v>
      </c>
      <c r="B76" s="4" t="s">
        <v>1399</v>
      </c>
      <c r="C76" s="3" t="s">
        <v>1400</v>
      </c>
      <c r="D76" s="4" t="s">
        <v>1366</v>
      </c>
      <c r="E76" s="2" t="s">
        <v>22</v>
      </c>
      <c r="F76" s="5" t="s">
        <v>1020</v>
      </c>
      <c r="G76" s="32" t="s">
        <v>1245</v>
      </c>
      <c r="H76" s="5">
        <v>1</v>
      </c>
    </row>
    <row r="77" spans="1:8" ht="16.2" x14ac:dyDescent="0.3">
      <c r="A77" s="5">
        <v>75</v>
      </c>
      <c r="B77" s="4" t="s">
        <v>1401</v>
      </c>
      <c r="C77" s="3" t="s">
        <v>1402</v>
      </c>
      <c r="D77" s="4" t="s">
        <v>1403</v>
      </c>
      <c r="E77" s="2" t="s">
        <v>22</v>
      </c>
      <c r="F77" s="5" t="s">
        <v>1020</v>
      </c>
      <c r="G77" s="32" t="s">
        <v>1245</v>
      </c>
      <c r="H77" s="5">
        <v>1</v>
      </c>
    </row>
    <row r="78" spans="1:8" ht="16.2" x14ac:dyDescent="0.3">
      <c r="A78" s="5">
        <v>76</v>
      </c>
      <c r="B78" s="4" t="s">
        <v>1404</v>
      </c>
      <c r="C78" s="3" t="s">
        <v>1405</v>
      </c>
      <c r="D78" s="4" t="s">
        <v>1403</v>
      </c>
      <c r="E78" s="2" t="s">
        <v>22</v>
      </c>
      <c r="F78" s="5" t="s">
        <v>1020</v>
      </c>
      <c r="G78" s="32" t="s">
        <v>1245</v>
      </c>
      <c r="H78" s="5">
        <v>1</v>
      </c>
    </row>
    <row r="79" spans="1:8" ht="16.2" x14ac:dyDescent="0.3">
      <c r="A79" s="5">
        <v>77</v>
      </c>
      <c r="B79" s="4" t="s">
        <v>1406</v>
      </c>
      <c r="C79" s="3" t="s">
        <v>1407</v>
      </c>
      <c r="D79" s="4" t="s">
        <v>1372</v>
      </c>
      <c r="E79" s="2" t="s">
        <v>0</v>
      </c>
      <c r="F79" s="5" t="s">
        <v>1020</v>
      </c>
      <c r="G79" s="32" t="s">
        <v>1245</v>
      </c>
      <c r="H79" s="5">
        <v>1</v>
      </c>
    </row>
    <row r="80" spans="1:8" ht="16.2" x14ac:dyDescent="0.3">
      <c r="A80" s="5">
        <v>78</v>
      </c>
      <c r="B80" s="4" t="s">
        <v>1397</v>
      </c>
      <c r="C80" s="3" t="s">
        <v>1408</v>
      </c>
      <c r="D80" s="4" t="s">
        <v>1403</v>
      </c>
      <c r="E80" s="2" t="s">
        <v>22</v>
      </c>
      <c r="F80" s="5" t="s">
        <v>1020</v>
      </c>
      <c r="G80" s="32" t="s">
        <v>1245</v>
      </c>
      <c r="H80" s="5">
        <v>1</v>
      </c>
    </row>
    <row r="81" spans="1:8" ht="16.2" x14ac:dyDescent="0.3">
      <c r="A81" s="5">
        <v>79</v>
      </c>
      <c r="B81" s="4" t="s">
        <v>1409</v>
      </c>
      <c r="C81" s="3" t="s">
        <v>1398</v>
      </c>
      <c r="D81" s="4" t="s">
        <v>1372</v>
      </c>
      <c r="E81" s="2" t="s">
        <v>22</v>
      </c>
      <c r="F81" s="5" t="s">
        <v>1020</v>
      </c>
      <c r="G81" s="32" t="s">
        <v>1245</v>
      </c>
      <c r="H81" s="5">
        <v>1</v>
      </c>
    </row>
    <row r="82" spans="1:8" ht="16.2" x14ac:dyDescent="0.3">
      <c r="A82" s="5">
        <v>80</v>
      </c>
      <c r="B82" s="4" t="s">
        <v>1410</v>
      </c>
      <c r="C82" s="3" t="s">
        <v>1411</v>
      </c>
      <c r="D82" s="4" t="s">
        <v>1412</v>
      </c>
      <c r="E82" s="2" t="s">
        <v>22</v>
      </c>
      <c r="F82" s="5" t="s">
        <v>1020</v>
      </c>
      <c r="G82" s="32" t="s">
        <v>1245</v>
      </c>
      <c r="H82" s="5">
        <v>1</v>
      </c>
    </row>
    <row r="83" spans="1:8" ht="16.2" x14ac:dyDescent="0.3">
      <c r="A83" s="5">
        <v>81</v>
      </c>
      <c r="B83" s="4" t="s">
        <v>1413</v>
      </c>
      <c r="C83" s="3" t="s">
        <v>1414</v>
      </c>
      <c r="D83" s="4" t="s">
        <v>1415</v>
      </c>
      <c r="E83" s="2" t="s">
        <v>22</v>
      </c>
      <c r="F83" s="5" t="s">
        <v>1020</v>
      </c>
      <c r="G83" s="32" t="s">
        <v>1245</v>
      </c>
      <c r="H83" s="5">
        <v>1</v>
      </c>
    </row>
    <row r="84" spans="1:8" ht="16.2" x14ac:dyDescent="0.3">
      <c r="A84" s="5">
        <v>82</v>
      </c>
      <c r="B84" s="4" t="s">
        <v>1416</v>
      </c>
      <c r="C84" s="3" t="s">
        <v>1417</v>
      </c>
      <c r="D84" s="4" t="s">
        <v>1403</v>
      </c>
      <c r="E84" s="2" t="s">
        <v>22</v>
      </c>
      <c r="F84" s="5" t="s">
        <v>1020</v>
      </c>
      <c r="G84" s="32" t="s">
        <v>1245</v>
      </c>
      <c r="H84" s="5">
        <v>1</v>
      </c>
    </row>
    <row r="85" spans="1:8" ht="16.2" x14ac:dyDescent="0.3">
      <c r="A85" s="5">
        <v>83</v>
      </c>
      <c r="B85" s="4" t="s">
        <v>1418</v>
      </c>
      <c r="C85" s="3" t="s">
        <v>1398</v>
      </c>
      <c r="D85" s="4" t="s">
        <v>1372</v>
      </c>
      <c r="E85" s="2" t="s">
        <v>22</v>
      </c>
      <c r="F85" s="5" t="s">
        <v>1020</v>
      </c>
      <c r="G85" s="32" t="s">
        <v>1245</v>
      </c>
      <c r="H85" s="5">
        <v>1</v>
      </c>
    </row>
    <row r="86" spans="1:8" ht="16.2" x14ac:dyDescent="0.3">
      <c r="A86" s="5">
        <v>84</v>
      </c>
      <c r="B86" s="4" t="s">
        <v>1419</v>
      </c>
      <c r="C86" s="3" t="s">
        <v>1420</v>
      </c>
      <c r="D86" s="4" t="s">
        <v>1415</v>
      </c>
      <c r="E86" s="2" t="s">
        <v>22</v>
      </c>
      <c r="F86" s="5" t="s">
        <v>1020</v>
      </c>
      <c r="G86" s="32" t="s">
        <v>1245</v>
      </c>
      <c r="H86" s="5">
        <v>1</v>
      </c>
    </row>
    <row r="87" spans="1:8" ht="16.2" x14ac:dyDescent="0.3">
      <c r="A87" s="5">
        <v>85</v>
      </c>
      <c r="B87" s="4" t="s">
        <v>1421</v>
      </c>
      <c r="C87" s="3" t="s">
        <v>1420</v>
      </c>
      <c r="D87" s="4" t="s">
        <v>1422</v>
      </c>
      <c r="E87" s="2" t="s">
        <v>22</v>
      </c>
      <c r="F87" s="5" t="s">
        <v>1020</v>
      </c>
      <c r="G87" s="32" t="s">
        <v>1245</v>
      </c>
      <c r="H87" s="5">
        <v>1</v>
      </c>
    </row>
    <row r="88" spans="1:8" ht="16.2" x14ac:dyDescent="0.3">
      <c r="A88" s="5">
        <v>86</v>
      </c>
      <c r="B88" s="4" t="s">
        <v>1423</v>
      </c>
      <c r="C88" s="3" t="s">
        <v>1337</v>
      </c>
      <c r="D88" s="4" t="s">
        <v>1377</v>
      </c>
      <c r="E88" s="2" t="s">
        <v>22</v>
      </c>
      <c r="F88" s="5" t="s">
        <v>1020</v>
      </c>
      <c r="G88" s="32" t="s">
        <v>1245</v>
      </c>
      <c r="H88" s="5">
        <v>1</v>
      </c>
    </row>
    <row r="89" spans="1:8" ht="16.2" x14ac:dyDescent="0.3">
      <c r="A89" s="5">
        <v>87</v>
      </c>
      <c r="B89" s="4" t="s">
        <v>1424</v>
      </c>
      <c r="C89" s="3" t="s">
        <v>1425</v>
      </c>
      <c r="D89" s="4" t="s">
        <v>1403</v>
      </c>
      <c r="E89" s="2" t="s">
        <v>22</v>
      </c>
      <c r="F89" s="5" t="s">
        <v>1020</v>
      </c>
      <c r="G89" s="32" t="s">
        <v>1245</v>
      </c>
      <c r="H89" s="5">
        <v>1</v>
      </c>
    </row>
    <row r="90" spans="1:8" ht="16.2" x14ac:dyDescent="0.3">
      <c r="A90" s="5">
        <v>88</v>
      </c>
      <c r="B90" s="4" t="s">
        <v>1426</v>
      </c>
      <c r="C90" s="3" t="s">
        <v>1427</v>
      </c>
      <c r="D90" s="4" t="s">
        <v>1391</v>
      </c>
      <c r="E90" s="2" t="s">
        <v>22</v>
      </c>
      <c r="F90" s="5" t="s">
        <v>1020</v>
      </c>
      <c r="G90" s="32" t="s">
        <v>1245</v>
      </c>
      <c r="H90" s="5">
        <v>1</v>
      </c>
    </row>
    <row r="91" spans="1:8" ht="16.2" x14ac:dyDescent="0.3">
      <c r="A91" s="5">
        <v>89</v>
      </c>
      <c r="B91" s="4" t="s">
        <v>1424</v>
      </c>
      <c r="C91" s="3" t="s">
        <v>1425</v>
      </c>
      <c r="D91" s="4" t="s">
        <v>1403</v>
      </c>
      <c r="E91" s="2" t="s">
        <v>22</v>
      </c>
      <c r="F91" s="5" t="s">
        <v>1020</v>
      </c>
      <c r="G91" s="32" t="s">
        <v>1245</v>
      </c>
      <c r="H91" s="5">
        <v>1</v>
      </c>
    </row>
    <row r="92" spans="1:8" ht="16.2" x14ac:dyDescent="0.3">
      <c r="A92" s="5">
        <v>90</v>
      </c>
      <c r="B92" s="4" t="s">
        <v>1428</v>
      </c>
      <c r="C92" s="3" t="s">
        <v>1429</v>
      </c>
      <c r="D92" s="4" t="s">
        <v>1403</v>
      </c>
      <c r="E92" s="2" t="s">
        <v>22</v>
      </c>
      <c r="F92" s="5" t="s">
        <v>1020</v>
      </c>
      <c r="G92" s="32" t="s">
        <v>1245</v>
      </c>
      <c r="H92" s="5">
        <v>1</v>
      </c>
    </row>
    <row r="93" spans="1:8" ht="16.2" x14ac:dyDescent="0.3">
      <c r="A93" s="5">
        <v>91</v>
      </c>
      <c r="B93" s="4" t="s">
        <v>1430</v>
      </c>
      <c r="C93" s="3" t="s">
        <v>1431</v>
      </c>
      <c r="D93" s="4" t="s">
        <v>1432</v>
      </c>
      <c r="E93" s="2" t="s">
        <v>22</v>
      </c>
      <c r="F93" s="5" t="s">
        <v>1433</v>
      </c>
      <c r="G93" s="32" t="s">
        <v>1245</v>
      </c>
      <c r="H93" s="5">
        <v>1</v>
      </c>
    </row>
    <row r="94" spans="1:8" ht="16.2" x14ac:dyDescent="0.3">
      <c r="A94" s="5">
        <v>92</v>
      </c>
      <c r="B94" s="4" t="s">
        <v>1434</v>
      </c>
      <c r="C94" s="3" t="s">
        <v>1435</v>
      </c>
      <c r="D94" s="4" t="s">
        <v>1436</v>
      </c>
      <c r="E94" s="2" t="s">
        <v>22</v>
      </c>
      <c r="F94" s="1" t="s">
        <v>819</v>
      </c>
      <c r="G94" s="32" t="s">
        <v>1245</v>
      </c>
      <c r="H94" s="5">
        <v>1</v>
      </c>
    </row>
    <row r="95" spans="1:8" ht="16.2" x14ac:dyDescent="0.3">
      <c r="A95" s="5">
        <v>93</v>
      </c>
      <c r="B95" s="4" t="s">
        <v>1437</v>
      </c>
      <c r="C95" s="3" t="s">
        <v>1438</v>
      </c>
      <c r="D95" s="4" t="s">
        <v>1439</v>
      </c>
      <c r="E95" s="2" t="s">
        <v>49</v>
      </c>
      <c r="F95" s="5" t="s">
        <v>1440</v>
      </c>
      <c r="G95" s="32" t="s">
        <v>1245</v>
      </c>
      <c r="H95" s="5">
        <v>1</v>
      </c>
    </row>
    <row r="96" spans="1:8" ht="16.2" x14ac:dyDescent="0.3">
      <c r="A96" s="5">
        <v>94</v>
      </c>
      <c r="B96" s="4" t="s">
        <v>1441</v>
      </c>
      <c r="C96" s="3" t="s">
        <v>1442</v>
      </c>
      <c r="D96" s="4" t="s">
        <v>1443</v>
      </c>
      <c r="E96" s="2" t="s">
        <v>49</v>
      </c>
      <c r="F96" s="5" t="s">
        <v>1440</v>
      </c>
      <c r="G96" s="32" t="s">
        <v>1245</v>
      </c>
      <c r="H96" s="5">
        <v>2</v>
      </c>
    </row>
    <row r="97" spans="1:8" ht="16.2" x14ac:dyDescent="0.3">
      <c r="A97" s="5">
        <v>95</v>
      </c>
      <c r="B97" s="4" t="s">
        <v>1444</v>
      </c>
      <c r="C97" s="3" t="s">
        <v>1445</v>
      </c>
      <c r="D97" s="4" t="s">
        <v>1446</v>
      </c>
      <c r="E97" s="2" t="s">
        <v>49</v>
      </c>
      <c r="F97" s="5" t="s">
        <v>1447</v>
      </c>
      <c r="G97" s="32" t="s">
        <v>1245</v>
      </c>
      <c r="H97" s="5">
        <v>1</v>
      </c>
    </row>
    <row r="98" spans="1:8" ht="16.2" x14ac:dyDescent="0.3">
      <c r="A98" s="5">
        <v>96</v>
      </c>
      <c r="B98" s="4" t="s">
        <v>1448</v>
      </c>
      <c r="C98" s="3" t="s">
        <v>1449</v>
      </c>
      <c r="D98" s="4" t="s">
        <v>1450</v>
      </c>
      <c r="E98" s="2" t="s">
        <v>49</v>
      </c>
      <c r="F98" s="5" t="s">
        <v>1440</v>
      </c>
      <c r="G98" s="32" t="s">
        <v>1245</v>
      </c>
      <c r="H98" s="5">
        <v>1</v>
      </c>
    </row>
    <row r="99" spans="1:8" ht="16.2" x14ac:dyDescent="0.3">
      <c r="A99" s="5">
        <v>97</v>
      </c>
      <c r="B99" s="4" t="s">
        <v>1451</v>
      </c>
      <c r="C99" s="3" t="s">
        <v>1452</v>
      </c>
      <c r="D99" s="4" t="s">
        <v>1357</v>
      </c>
      <c r="E99" s="2" t="s">
        <v>49</v>
      </c>
      <c r="F99" s="5" t="s">
        <v>1433</v>
      </c>
      <c r="G99" s="32" t="s">
        <v>1245</v>
      </c>
      <c r="H99" s="5">
        <v>1</v>
      </c>
    </row>
    <row r="100" spans="1:8" ht="16.2" x14ac:dyDescent="0.3">
      <c r="A100" s="5">
        <v>98</v>
      </c>
      <c r="B100" s="4" t="s">
        <v>1453</v>
      </c>
      <c r="C100" s="3" t="s">
        <v>1454</v>
      </c>
      <c r="D100" s="4" t="s">
        <v>1357</v>
      </c>
      <c r="E100" s="2" t="s">
        <v>49</v>
      </c>
      <c r="F100" s="5" t="s">
        <v>1433</v>
      </c>
      <c r="G100" s="32" t="s">
        <v>1245</v>
      </c>
      <c r="H100" s="5">
        <v>1</v>
      </c>
    </row>
    <row r="101" spans="1:8" ht="16.2" x14ac:dyDescent="0.3">
      <c r="A101" s="5">
        <v>99</v>
      </c>
      <c r="B101" s="4" t="s">
        <v>1455</v>
      </c>
      <c r="C101" s="3" t="s">
        <v>1456</v>
      </c>
      <c r="D101" s="4" t="s">
        <v>1457</v>
      </c>
      <c r="E101" s="2" t="s">
        <v>49</v>
      </c>
      <c r="F101" s="5" t="s">
        <v>1433</v>
      </c>
      <c r="G101" s="32" t="s">
        <v>1245</v>
      </c>
      <c r="H101" s="5">
        <v>1</v>
      </c>
    </row>
    <row r="102" spans="1:8" ht="16.2" x14ac:dyDescent="0.3">
      <c r="A102" s="5">
        <v>100</v>
      </c>
      <c r="B102" s="4" t="s">
        <v>1458</v>
      </c>
      <c r="C102" s="3" t="s">
        <v>1459</v>
      </c>
      <c r="D102" s="4" t="s">
        <v>1457</v>
      </c>
      <c r="E102" s="2" t="s">
        <v>49</v>
      </c>
      <c r="F102" s="5" t="s">
        <v>1433</v>
      </c>
      <c r="G102" s="32" t="s">
        <v>1245</v>
      </c>
      <c r="H102" s="5">
        <v>1</v>
      </c>
    </row>
    <row r="103" spans="1:8" ht="16.2" x14ac:dyDescent="0.3">
      <c r="A103" s="5">
        <v>101</v>
      </c>
      <c r="B103" s="4" t="s">
        <v>1460</v>
      </c>
      <c r="C103" s="3" t="s">
        <v>1461</v>
      </c>
      <c r="D103" s="4" t="s">
        <v>1457</v>
      </c>
      <c r="E103" s="2" t="s">
        <v>49</v>
      </c>
      <c r="F103" s="5" t="s">
        <v>1440</v>
      </c>
      <c r="G103" s="32" t="s">
        <v>1245</v>
      </c>
      <c r="H103" s="5">
        <v>1</v>
      </c>
    </row>
    <row r="104" spans="1:8" ht="16.2" x14ac:dyDescent="0.3">
      <c r="A104" s="5">
        <v>102</v>
      </c>
      <c r="B104" s="4" t="s">
        <v>1462</v>
      </c>
      <c r="C104" s="3" t="s">
        <v>1463</v>
      </c>
      <c r="D104" s="4" t="s">
        <v>1457</v>
      </c>
      <c r="E104" s="2" t="s">
        <v>49</v>
      </c>
      <c r="F104" s="5" t="s">
        <v>1440</v>
      </c>
      <c r="G104" s="32" t="s">
        <v>1245</v>
      </c>
      <c r="H104" s="5">
        <v>1</v>
      </c>
    </row>
    <row r="105" spans="1:8" ht="16.2" x14ac:dyDescent="0.3">
      <c r="A105" s="5">
        <v>103</v>
      </c>
      <c r="B105" s="4" t="s">
        <v>1464</v>
      </c>
      <c r="C105" s="3" t="s">
        <v>1465</v>
      </c>
      <c r="D105" s="4" t="s">
        <v>1457</v>
      </c>
      <c r="E105" s="2" t="s">
        <v>49</v>
      </c>
      <c r="F105" s="5" t="s">
        <v>1440</v>
      </c>
      <c r="G105" s="32" t="s">
        <v>1245</v>
      </c>
      <c r="H105" s="5">
        <v>1</v>
      </c>
    </row>
    <row r="106" spans="1:8" ht="16.2" x14ac:dyDescent="0.3">
      <c r="A106" s="5">
        <v>104</v>
      </c>
      <c r="B106" s="4" t="s">
        <v>1466</v>
      </c>
      <c r="C106" s="3" t="s">
        <v>1467</v>
      </c>
      <c r="D106" s="4" t="s">
        <v>1457</v>
      </c>
      <c r="E106" s="2" t="s">
        <v>49</v>
      </c>
      <c r="F106" s="5" t="s">
        <v>1440</v>
      </c>
      <c r="G106" s="32" t="s">
        <v>1245</v>
      </c>
      <c r="H106" s="5">
        <v>1</v>
      </c>
    </row>
    <row r="107" spans="1:8" ht="16.2" x14ac:dyDescent="0.3">
      <c r="A107" s="5">
        <v>105</v>
      </c>
      <c r="B107" s="4" t="s">
        <v>1468</v>
      </c>
      <c r="C107" s="3" t="s">
        <v>1469</v>
      </c>
      <c r="D107" s="4" t="s">
        <v>1470</v>
      </c>
      <c r="E107" s="2" t="s">
        <v>49</v>
      </c>
      <c r="F107" s="5" t="s">
        <v>1440</v>
      </c>
      <c r="G107" s="32" t="s">
        <v>1245</v>
      </c>
      <c r="H107" s="5">
        <v>1</v>
      </c>
    </row>
    <row r="108" spans="1:8" ht="16.2" x14ac:dyDescent="0.3">
      <c r="A108" s="5">
        <v>106</v>
      </c>
      <c r="B108" s="4" t="s">
        <v>1471</v>
      </c>
      <c r="C108" s="3" t="s">
        <v>1472</v>
      </c>
      <c r="D108" s="4" t="s">
        <v>1473</v>
      </c>
      <c r="E108" s="2" t="s">
        <v>28</v>
      </c>
      <c r="F108" s="5" t="s">
        <v>1440</v>
      </c>
      <c r="G108" s="32" t="s">
        <v>1245</v>
      </c>
      <c r="H108" s="5">
        <v>1</v>
      </c>
    </row>
    <row r="109" spans="1:8" ht="16.2" x14ac:dyDescent="0.3">
      <c r="A109" s="5">
        <v>107</v>
      </c>
      <c r="B109" s="4" t="s">
        <v>1474</v>
      </c>
      <c r="C109" s="3" t="s">
        <v>1472</v>
      </c>
      <c r="D109" s="4" t="s">
        <v>1473</v>
      </c>
      <c r="E109" s="2" t="s">
        <v>28</v>
      </c>
      <c r="F109" s="5" t="s">
        <v>1440</v>
      </c>
      <c r="G109" s="32" t="s">
        <v>1245</v>
      </c>
      <c r="H109" s="5">
        <v>1</v>
      </c>
    </row>
    <row r="110" spans="1:8" ht="16.2" x14ac:dyDescent="0.3">
      <c r="A110" s="5">
        <v>108</v>
      </c>
      <c r="B110" s="4" t="s">
        <v>1475</v>
      </c>
      <c r="C110" s="3" t="s">
        <v>1472</v>
      </c>
      <c r="D110" s="4" t="s">
        <v>1473</v>
      </c>
      <c r="E110" s="2" t="s">
        <v>28</v>
      </c>
      <c r="F110" s="5" t="s">
        <v>1440</v>
      </c>
      <c r="G110" s="32" t="s">
        <v>1245</v>
      </c>
      <c r="H110" s="5">
        <v>1</v>
      </c>
    </row>
    <row r="111" spans="1:8" ht="16.2" x14ac:dyDescent="0.3">
      <c r="A111" s="5">
        <v>109</v>
      </c>
      <c r="B111" s="4" t="s">
        <v>1476</v>
      </c>
      <c r="C111" s="3" t="s">
        <v>1472</v>
      </c>
      <c r="D111" s="4" t="s">
        <v>1473</v>
      </c>
      <c r="E111" s="2" t="s">
        <v>28</v>
      </c>
      <c r="F111" s="5" t="s">
        <v>1440</v>
      </c>
      <c r="G111" s="32" t="s">
        <v>1245</v>
      </c>
      <c r="H111" s="5">
        <v>1</v>
      </c>
    </row>
    <row r="112" spans="1:8" ht="16.2" x14ac:dyDescent="0.3">
      <c r="A112" s="5">
        <v>110</v>
      </c>
      <c r="B112" s="4" t="s">
        <v>1477</v>
      </c>
      <c r="C112" s="3" t="s">
        <v>1472</v>
      </c>
      <c r="D112" s="4" t="s">
        <v>1473</v>
      </c>
      <c r="E112" s="2" t="s">
        <v>28</v>
      </c>
      <c r="F112" s="5" t="s">
        <v>1440</v>
      </c>
      <c r="G112" s="32" t="s">
        <v>1245</v>
      </c>
      <c r="H112" s="5">
        <v>1</v>
      </c>
    </row>
    <row r="113" spans="1:8" ht="16.2" x14ac:dyDescent="0.3">
      <c r="A113" s="5">
        <v>111</v>
      </c>
      <c r="B113" s="4" t="s">
        <v>1478</v>
      </c>
      <c r="C113" s="3" t="s">
        <v>1479</v>
      </c>
      <c r="D113" s="4" t="s">
        <v>1480</v>
      </c>
      <c r="E113" s="2" t="s">
        <v>50</v>
      </c>
      <c r="F113" s="5" t="s">
        <v>1481</v>
      </c>
      <c r="G113" s="32" t="s">
        <v>1245</v>
      </c>
      <c r="H113" s="5">
        <v>1</v>
      </c>
    </row>
    <row r="114" spans="1:8" ht="16.2" x14ac:dyDescent="0.3">
      <c r="A114" s="5">
        <v>112</v>
      </c>
      <c r="B114" s="4" t="s">
        <v>1482</v>
      </c>
      <c r="C114" s="3" t="s">
        <v>1483</v>
      </c>
      <c r="D114" s="2" t="s">
        <v>1484</v>
      </c>
      <c r="E114" s="2" t="s">
        <v>29</v>
      </c>
      <c r="F114" s="5" t="s">
        <v>1345</v>
      </c>
      <c r="G114" s="32" t="s">
        <v>1245</v>
      </c>
      <c r="H114" s="5">
        <v>1</v>
      </c>
    </row>
    <row r="115" spans="1:8" ht="16.2" x14ac:dyDescent="0.3">
      <c r="A115" s="5">
        <v>113</v>
      </c>
      <c r="B115" s="4" t="s">
        <v>1485</v>
      </c>
      <c r="C115" s="3" t="s">
        <v>1486</v>
      </c>
      <c r="D115" s="4" t="s">
        <v>1486</v>
      </c>
      <c r="E115" s="2" t="s">
        <v>51</v>
      </c>
      <c r="F115" s="5" t="s">
        <v>1440</v>
      </c>
      <c r="G115" s="32" t="s">
        <v>1245</v>
      </c>
      <c r="H115" s="5">
        <v>1</v>
      </c>
    </row>
    <row r="116" spans="1:8" ht="16.2" x14ac:dyDescent="0.3">
      <c r="A116" s="5">
        <v>114</v>
      </c>
      <c r="B116" s="4" t="s">
        <v>1487</v>
      </c>
      <c r="C116" s="3" t="s">
        <v>1486</v>
      </c>
      <c r="D116" s="4" t="s">
        <v>1486</v>
      </c>
      <c r="E116" s="2" t="s">
        <v>52</v>
      </c>
      <c r="F116" s="5" t="s">
        <v>1440</v>
      </c>
      <c r="G116" s="32" t="s">
        <v>1245</v>
      </c>
      <c r="H116" s="5">
        <v>1</v>
      </c>
    </row>
    <row r="117" spans="1:8" ht="16.2" x14ac:dyDescent="0.3">
      <c r="A117" s="5">
        <v>115</v>
      </c>
      <c r="B117" s="4" t="s">
        <v>1488</v>
      </c>
      <c r="C117" s="3" t="s">
        <v>1486</v>
      </c>
      <c r="D117" s="4" t="s">
        <v>1486</v>
      </c>
      <c r="E117" s="2" t="s">
        <v>52</v>
      </c>
      <c r="F117" s="5" t="s">
        <v>1440</v>
      </c>
      <c r="G117" s="32" t="s">
        <v>1245</v>
      </c>
      <c r="H117" s="5">
        <v>1</v>
      </c>
    </row>
    <row r="118" spans="1:8" ht="16.2" x14ac:dyDescent="0.3">
      <c r="A118" s="5">
        <v>116</v>
      </c>
      <c r="B118" s="4" t="s">
        <v>1489</v>
      </c>
      <c r="C118" s="3" t="s">
        <v>1486</v>
      </c>
      <c r="D118" s="4" t="s">
        <v>1486</v>
      </c>
      <c r="E118" s="2" t="s">
        <v>44</v>
      </c>
      <c r="F118" s="5" t="s">
        <v>1440</v>
      </c>
      <c r="G118" s="32" t="s">
        <v>1245</v>
      </c>
      <c r="H118" s="5">
        <v>1</v>
      </c>
    </row>
    <row r="119" spans="1:8" ht="16.2" x14ac:dyDescent="0.3">
      <c r="A119" s="5">
        <v>117</v>
      </c>
      <c r="B119" s="4" t="s">
        <v>1490</v>
      </c>
      <c r="C119" s="3" t="s">
        <v>1486</v>
      </c>
      <c r="D119" s="4" t="s">
        <v>1486</v>
      </c>
      <c r="E119" s="2" t="s">
        <v>52</v>
      </c>
      <c r="F119" s="5" t="s">
        <v>1440</v>
      </c>
      <c r="G119" s="32" t="s">
        <v>1245</v>
      </c>
      <c r="H119" s="5">
        <v>1</v>
      </c>
    </row>
    <row r="120" spans="1:8" ht="16.2" x14ac:dyDescent="0.3">
      <c r="A120" s="5">
        <v>118</v>
      </c>
      <c r="B120" s="4" t="s">
        <v>1491</v>
      </c>
      <c r="C120" s="3" t="s">
        <v>1486</v>
      </c>
      <c r="D120" s="4" t="s">
        <v>1486</v>
      </c>
      <c r="E120" s="2" t="s">
        <v>15</v>
      </c>
      <c r="F120" s="5" t="s">
        <v>1440</v>
      </c>
      <c r="G120" s="32" t="s">
        <v>1245</v>
      </c>
      <c r="H120" s="5">
        <v>1</v>
      </c>
    </row>
    <row r="121" spans="1:8" ht="16.2" x14ac:dyDescent="0.3">
      <c r="A121" s="5">
        <v>119</v>
      </c>
      <c r="B121" s="4" t="s">
        <v>1492</v>
      </c>
      <c r="C121" s="3" t="s">
        <v>1486</v>
      </c>
      <c r="D121" s="4" t="s">
        <v>1486</v>
      </c>
      <c r="E121" s="2" t="s">
        <v>15</v>
      </c>
      <c r="F121" s="5" t="s">
        <v>1440</v>
      </c>
      <c r="G121" s="32" t="s">
        <v>1245</v>
      </c>
      <c r="H121" s="5">
        <v>1</v>
      </c>
    </row>
    <row r="122" spans="1:8" ht="16.2" x14ac:dyDescent="0.3">
      <c r="A122" s="5">
        <v>120</v>
      </c>
      <c r="B122" s="4" t="s">
        <v>1493</v>
      </c>
      <c r="C122" s="3" t="s">
        <v>1486</v>
      </c>
      <c r="D122" s="4" t="s">
        <v>1486</v>
      </c>
      <c r="E122" s="2" t="s">
        <v>15</v>
      </c>
      <c r="F122" s="5" t="s">
        <v>1440</v>
      </c>
      <c r="G122" s="32" t="s">
        <v>1245</v>
      </c>
      <c r="H122" s="5">
        <v>1</v>
      </c>
    </row>
    <row r="123" spans="1:8" ht="16.2" x14ac:dyDescent="0.3">
      <c r="A123" s="5">
        <v>121</v>
      </c>
      <c r="B123" s="4" t="s">
        <v>1494</v>
      </c>
      <c r="C123" s="3" t="s">
        <v>1486</v>
      </c>
      <c r="D123" s="4" t="s">
        <v>1486</v>
      </c>
      <c r="E123" s="2" t="s">
        <v>53</v>
      </c>
      <c r="F123" s="5" t="s">
        <v>1440</v>
      </c>
      <c r="G123" s="32" t="s">
        <v>1245</v>
      </c>
      <c r="H123" s="5">
        <v>1</v>
      </c>
    </row>
    <row r="124" spans="1:8" ht="16.2" x14ac:dyDescent="0.3">
      <c r="A124" s="5">
        <v>122</v>
      </c>
      <c r="B124" s="4" t="s">
        <v>1495</v>
      </c>
      <c r="C124" s="3" t="s">
        <v>1486</v>
      </c>
      <c r="D124" s="4" t="s">
        <v>1486</v>
      </c>
      <c r="E124" s="2" t="s">
        <v>53</v>
      </c>
      <c r="F124" s="5" t="s">
        <v>1440</v>
      </c>
      <c r="G124" s="32" t="s">
        <v>1245</v>
      </c>
      <c r="H124" s="5">
        <v>1</v>
      </c>
    </row>
    <row r="125" spans="1:8" ht="16.2" x14ac:dyDescent="0.3">
      <c r="A125" s="5">
        <v>123</v>
      </c>
      <c r="B125" s="4" t="s">
        <v>1496</v>
      </c>
      <c r="C125" s="3" t="s">
        <v>1486</v>
      </c>
      <c r="D125" s="4" t="s">
        <v>1486</v>
      </c>
      <c r="E125" s="2" t="s">
        <v>53</v>
      </c>
      <c r="F125" s="5" t="s">
        <v>1440</v>
      </c>
      <c r="G125" s="32" t="s">
        <v>1245</v>
      </c>
      <c r="H125" s="5">
        <v>1</v>
      </c>
    </row>
    <row r="126" spans="1:8" ht="16.2" x14ac:dyDescent="0.3">
      <c r="A126" s="5">
        <v>124</v>
      </c>
      <c r="B126" s="4" t="s">
        <v>1497</v>
      </c>
      <c r="C126" s="3" t="s">
        <v>1486</v>
      </c>
      <c r="D126" s="4" t="s">
        <v>1486</v>
      </c>
      <c r="E126" s="2" t="s">
        <v>53</v>
      </c>
      <c r="F126" s="5" t="s">
        <v>1440</v>
      </c>
      <c r="G126" s="32" t="s">
        <v>1245</v>
      </c>
      <c r="H126" s="5">
        <v>1</v>
      </c>
    </row>
    <row r="127" spans="1:8" ht="16.2" x14ac:dyDescent="0.3">
      <c r="A127" s="5">
        <v>125</v>
      </c>
      <c r="B127" s="4" t="s">
        <v>1498</v>
      </c>
      <c r="C127" s="3" t="s">
        <v>1486</v>
      </c>
      <c r="D127" s="4" t="s">
        <v>1486</v>
      </c>
      <c r="E127" s="2" t="s">
        <v>53</v>
      </c>
      <c r="F127" s="5" t="s">
        <v>1440</v>
      </c>
      <c r="G127" s="32" t="s">
        <v>1245</v>
      </c>
      <c r="H127" s="5">
        <v>1</v>
      </c>
    </row>
    <row r="128" spans="1:8" ht="16.2" x14ac:dyDescent="0.3">
      <c r="A128" s="5">
        <v>126</v>
      </c>
      <c r="B128" s="4" t="s">
        <v>1499</v>
      </c>
      <c r="C128" s="3" t="s">
        <v>1486</v>
      </c>
      <c r="D128" s="4" t="s">
        <v>1486</v>
      </c>
      <c r="E128" s="2" t="s">
        <v>53</v>
      </c>
      <c r="F128" s="5" t="s">
        <v>1440</v>
      </c>
      <c r="G128" s="32" t="s">
        <v>1245</v>
      </c>
      <c r="H128" s="5">
        <v>1</v>
      </c>
    </row>
    <row r="129" spans="1:8" ht="16.2" x14ac:dyDescent="0.3">
      <c r="A129" s="5">
        <v>127</v>
      </c>
      <c r="B129" s="4" t="s">
        <v>1500</v>
      </c>
      <c r="C129" s="3" t="s">
        <v>1486</v>
      </c>
      <c r="D129" s="4" t="s">
        <v>1486</v>
      </c>
      <c r="E129" s="2" t="s">
        <v>48</v>
      </c>
      <c r="F129" s="5" t="s">
        <v>1440</v>
      </c>
      <c r="G129" s="32" t="s">
        <v>1245</v>
      </c>
      <c r="H129" s="5">
        <v>1</v>
      </c>
    </row>
    <row r="130" spans="1:8" ht="16.2" x14ac:dyDescent="0.3">
      <c r="A130" s="5">
        <v>128</v>
      </c>
      <c r="B130" s="4" t="s">
        <v>1501</v>
      </c>
      <c r="C130" s="3" t="s">
        <v>1486</v>
      </c>
      <c r="D130" s="4" t="s">
        <v>1486</v>
      </c>
      <c r="E130" s="2" t="s">
        <v>48</v>
      </c>
      <c r="F130" s="5" t="s">
        <v>1440</v>
      </c>
      <c r="G130" s="32" t="s">
        <v>1245</v>
      </c>
      <c r="H130" s="5">
        <v>1</v>
      </c>
    </row>
    <row r="131" spans="1:8" ht="16.2" x14ac:dyDescent="0.3">
      <c r="A131" s="5">
        <v>129</v>
      </c>
      <c r="B131" s="4" t="s">
        <v>1502</v>
      </c>
      <c r="C131" s="3" t="s">
        <v>1486</v>
      </c>
      <c r="D131" s="4" t="s">
        <v>1486</v>
      </c>
      <c r="E131" s="2" t="s">
        <v>48</v>
      </c>
      <c r="F131" s="5" t="s">
        <v>1440</v>
      </c>
      <c r="G131" s="32" t="s">
        <v>1245</v>
      </c>
      <c r="H131" s="5">
        <v>1</v>
      </c>
    </row>
    <row r="132" spans="1:8" ht="16.2" x14ac:dyDescent="0.3">
      <c r="A132" s="5">
        <v>130</v>
      </c>
      <c r="B132" s="4" t="s">
        <v>1503</v>
      </c>
      <c r="C132" s="3" t="s">
        <v>1486</v>
      </c>
      <c r="D132" s="4" t="s">
        <v>1486</v>
      </c>
      <c r="E132" s="2" t="s">
        <v>48</v>
      </c>
      <c r="F132" s="5" t="s">
        <v>1440</v>
      </c>
      <c r="G132" s="32" t="s">
        <v>1245</v>
      </c>
      <c r="H132" s="5">
        <v>1</v>
      </c>
    </row>
    <row r="133" spans="1:8" ht="16.2" x14ac:dyDescent="0.3">
      <c r="A133" s="5">
        <v>131</v>
      </c>
      <c r="B133" s="4" t="s">
        <v>1504</v>
      </c>
      <c r="C133" s="3" t="s">
        <v>1486</v>
      </c>
      <c r="D133" s="4" t="s">
        <v>1486</v>
      </c>
      <c r="E133" s="2" t="s">
        <v>48</v>
      </c>
      <c r="F133" s="5" t="s">
        <v>1440</v>
      </c>
      <c r="G133" s="32" t="s">
        <v>1245</v>
      </c>
      <c r="H133" s="5">
        <v>1</v>
      </c>
    </row>
    <row r="134" spans="1:8" ht="16.2" x14ac:dyDescent="0.3">
      <c r="A134" s="5">
        <v>132</v>
      </c>
      <c r="B134" s="4" t="s">
        <v>1505</v>
      </c>
      <c r="C134" s="3" t="s">
        <v>1486</v>
      </c>
      <c r="D134" s="4" t="s">
        <v>1486</v>
      </c>
      <c r="E134" s="2" t="s">
        <v>48</v>
      </c>
      <c r="F134" s="5" t="s">
        <v>1440</v>
      </c>
      <c r="G134" s="32" t="s">
        <v>1245</v>
      </c>
      <c r="H134" s="5">
        <v>1</v>
      </c>
    </row>
    <row r="135" spans="1:8" ht="16.2" x14ac:dyDescent="0.3">
      <c r="A135" s="5">
        <v>133</v>
      </c>
      <c r="B135" s="4" t="s">
        <v>1506</v>
      </c>
      <c r="C135" s="3" t="s">
        <v>1486</v>
      </c>
      <c r="D135" s="4" t="s">
        <v>1486</v>
      </c>
      <c r="E135" s="2" t="s">
        <v>0</v>
      </c>
      <c r="F135" s="5" t="s">
        <v>1440</v>
      </c>
      <c r="G135" s="32" t="s">
        <v>1245</v>
      </c>
      <c r="H135" s="5">
        <v>1</v>
      </c>
    </row>
    <row r="136" spans="1:8" ht="16.2" x14ac:dyDescent="0.3">
      <c r="A136" s="5">
        <v>134</v>
      </c>
      <c r="B136" s="4" t="s">
        <v>1507</v>
      </c>
      <c r="C136" s="3" t="s">
        <v>1486</v>
      </c>
      <c r="D136" s="4" t="s">
        <v>1486</v>
      </c>
      <c r="E136" s="2" t="s">
        <v>0</v>
      </c>
      <c r="F136" s="5" t="s">
        <v>1440</v>
      </c>
      <c r="G136" s="32" t="s">
        <v>1245</v>
      </c>
      <c r="H136" s="5">
        <v>1</v>
      </c>
    </row>
    <row r="137" spans="1:8" ht="16.2" x14ac:dyDescent="0.3">
      <c r="A137" s="5">
        <v>135</v>
      </c>
      <c r="B137" s="4" t="s">
        <v>1508</v>
      </c>
      <c r="C137" s="3" t="s">
        <v>1486</v>
      </c>
      <c r="D137" s="4" t="s">
        <v>1486</v>
      </c>
      <c r="E137" s="2" t="s">
        <v>0</v>
      </c>
      <c r="F137" s="5" t="s">
        <v>1440</v>
      </c>
      <c r="G137" s="32" t="s">
        <v>1245</v>
      </c>
      <c r="H137" s="5">
        <v>1</v>
      </c>
    </row>
    <row r="138" spans="1:8" ht="16.2" x14ac:dyDescent="0.3">
      <c r="A138" s="5">
        <v>136</v>
      </c>
      <c r="B138" s="4" t="s">
        <v>1509</v>
      </c>
      <c r="C138" s="3" t="s">
        <v>1486</v>
      </c>
      <c r="D138" s="4" t="s">
        <v>1486</v>
      </c>
      <c r="E138" s="2" t="s">
        <v>23</v>
      </c>
      <c r="F138" s="5" t="s">
        <v>1440</v>
      </c>
      <c r="G138" s="32" t="s">
        <v>1245</v>
      </c>
      <c r="H138" s="5">
        <v>1</v>
      </c>
    </row>
    <row r="139" spans="1:8" ht="16.2" x14ac:dyDescent="0.3">
      <c r="A139" s="5">
        <v>137</v>
      </c>
      <c r="B139" s="4" t="s">
        <v>1510</v>
      </c>
      <c r="C139" s="3" t="s">
        <v>1486</v>
      </c>
      <c r="D139" s="4" t="s">
        <v>1486</v>
      </c>
      <c r="E139" s="2" t="s">
        <v>54</v>
      </c>
      <c r="F139" s="5" t="s">
        <v>1440</v>
      </c>
      <c r="G139" s="32" t="s">
        <v>1245</v>
      </c>
      <c r="H139" s="5">
        <v>1</v>
      </c>
    </row>
    <row r="140" spans="1:8" ht="16.2" x14ac:dyDescent="0.3">
      <c r="A140" s="5">
        <v>138</v>
      </c>
      <c r="B140" s="4" t="s">
        <v>1511</v>
      </c>
      <c r="C140" s="3" t="s">
        <v>1486</v>
      </c>
      <c r="D140" s="4" t="s">
        <v>1486</v>
      </c>
      <c r="E140" s="2" t="s">
        <v>54</v>
      </c>
      <c r="F140" s="5" t="s">
        <v>1440</v>
      </c>
      <c r="G140" s="32" t="s">
        <v>1245</v>
      </c>
      <c r="H140" s="5">
        <v>1</v>
      </c>
    </row>
    <row r="141" spans="1:8" ht="16.2" x14ac:dyDescent="0.3">
      <c r="A141" s="5">
        <v>139</v>
      </c>
      <c r="B141" s="4" t="s">
        <v>1512</v>
      </c>
      <c r="C141" s="3" t="s">
        <v>1486</v>
      </c>
      <c r="D141" s="4" t="s">
        <v>1486</v>
      </c>
      <c r="E141" s="2" t="s">
        <v>54</v>
      </c>
      <c r="F141" s="5" t="s">
        <v>1440</v>
      </c>
      <c r="G141" s="32" t="s">
        <v>1245</v>
      </c>
      <c r="H141" s="5">
        <v>1</v>
      </c>
    </row>
    <row r="142" spans="1:8" ht="16.2" x14ac:dyDescent="0.3">
      <c r="A142" s="5">
        <v>140</v>
      </c>
      <c r="B142" s="4" t="s">
        <v>1513</v>
      </c>
      <c r="C142" s="3" t="s">
        <v>1486</v>
      </c>
      <c r="D142" s="4" t="s">
        <v>1486</v>
      </c>
      <c r="E142" s="2" t="s">
        <v>54</v>
      </c>
      <c r="F142" s="5" t="s">
        <v>1440</v>
      </c>
      <c r="G142" s="32" t="s">
        <v>1245</v>
      </c>
      <c r="H142" s="5">
        <v>1</v>
      </c>
    </row>
    <row r="143" spans="1:8" ht="16.2" x14ac:dyDescent="0.3">
      <c r="A143" s="5">
        <v>141</v>
      </c>
      <c r="B143" s="4" t="s">
        <v>1514</v>
      </c>
      <c r="C143" s="3" t="s">
        <v>1515</v>
      </c>
      <c r="D143" s="4" t="s">
        <v>1516</v>
      </c>
      <c r="E143" s="2" t="s">
        <v>54</v>
      </c>
      <c r="F143" s="5" t="s">
        <v>1481</v>
      </c>
      <c r="G143" s="32" t="s">
        <v>1517</v>
      </c>
      <c r="H143" s="5">
        <v>1</v>
      </c>
    </row>
    <row r="144" spans="1:8" ht="16.2" x14ac:dyDescent="0.3">
      <c r="A144" s="5">
        <v>142</v>
      </c>
      <c r="B144" s="4" t="s">
        <v>1518</v>
      </c>
      <c r="C144" s="3" t="s">
        <v>1519</v>
      </c>
      <c r="D144" s="4" t="s">
        <v>1520</v>
      </c>
      <c r="E144" s="2" t="s">
        <v>45</v>
      </c>
      <c r="F144" s="5" t="s">
        <v>1521</v>
      </c>
      <c r="G144" s="32" t="s">
        <v>1517</v>
      </c>
      <c r="H144" s="5">
        <v>1</v>
      </c>
    </row>
    <row r="145" spans="1:8" ht="16.2" x14ac:dyDescent="0.3">
      <c r="A145" s="5">
        <v>143</v>
      </c>
      <c r="B145" s="4" t="s">
        <v>1522</v>
      </c>
      <c r="C145" s="3" t="s">
        <v>1523</v>
      </c>
      <c r="D145" s="4" t="s">
        <v>1524</v>
      </c>
      <c r="E145" s="2" t="s">
        <v>29</v>
      </c>
      <c r="F145" s="5" t="s">
        <v>982</v>
      </c>
      <c r="G145" s="32" t="s">
        <v>1245</v>
      </c>
      <c r="H145" s="5">
        <v>1</v>
      </c>
    </row>
    <row r="146" spans="1:8" ht="16.2" x14ac:dyDescent="0.3">
      <c r="A146" s="5">
        <v>144</v>
      </c>
      <c r="B146" s="4" t="s">
        <v>1525</v>
      </c>
      <c r="C146" s="3" t="s">
        <v>1523</v>
      </c>
      <c r="D146" s="4" t="s">
        <v>1524</v>
      </c>
      <c r="E146" s="2" t="s">
        <v>29</v>
      </c>
      <c r="F146" s="5" t="s">
        <v>74</v>
      </c>
      <c r="G146" s="32" t="s">
        <v>1245</v>
      </c>
      <c r="H146" s="5">
        <v>1</v>
      </c>
    </row>
    <row r="147" spans="1:8" ht="16.2" x14ac:dyDescent="0.3">
      <c r="A147" s="5">
        <v>145</v>
      </c>
      <c r="B147" s="4" t="s">
        <v>1526</v>
      </c>
      <c r="C147" s="3" t="s">
        <v>1527</v>
      </c>
      <c r="D147" s="4" t="s">
        <v>1345</v>
      </c>
      <c r="E147" s="2" t="s">
        <v>29</v>
      </c>
      <c r="F147" s="5" t="s">
        <v>74</v>
      </c>
      <c r="G147" s="32" t="s">
        <v>1245</v>
      </c>
      <c r="H147" s="5">
        <v>1</v>
      </c>
    </row>
    <row r="148" spans="1:8" ht="16.2" x14ac:dyDescent="0.3">
      <c r="A148" s="5">
        <v>146</v>
      </c>
      <c r="B148" s="4" t="s">
        <v>1528</v>
      </c>
      <c r="C148" s="3" t="s">
        <v>1529</v>
      </c>
      <c r="D148" s="4" t="s">
        <v>1530</v>
      </c>
      <c r="E148" s="2" t="s">
        <v>29</v>
      </c>
      <c r="F148" s="5" t="s">
        <v>1531</v>
      </c>
      <c r="G148" s="32" t="s">
        <v>1245</v>
      </c>
      <c r="H148" s="5">
        <v>1</v>
      </c>
    </row>
    <row r="149" spans="1:8" ht="16.2" x14ac:dyDescent="0.3">
      <c r="A149" s="5">
        <v>147</v>
      </c>
      <c r="B149" s="4" t="s">
        <v>1532</v>
      </c>
      <c r="C149" s="3" t="s">
        <v>1533</v>
      </c>
      <c r="D149" s="4" t="s">
        <v>1524</v>
      </c>
      <c r="E149" s="2" t="s">
        <v>28</v>
      </c>
      <c r="F149" s="5" t="s">
        <v>1345</v>
      </c>
      <c r="G149" s="32" t="s">
        <v>1245</v>
      </c>
      <c r="H149" s="5">
        <v>1</v>
      </c>
    </row>
    <row r="150" spans="1:8" ht="16.2" x14ac:dyDescent="0.3">
      <c r="A150" s="5">
        <v>148</v>
      </c>
      <c r="B150" s="4" t="s">
        <v>1534</v>
      </c>
      <c r="C150" s="8" t="s">
        <v>55</v>
      </c>
      <c r="D150" s="4" t="s">
        <v>1535</v>
      </c>
      <c r="E150" s="2" t="s">
        <v>48</v>
      </c>
      <c r="F150" s="5" t="s">
        <v>1440</v>
      </c>
      <c r="G150" s="32" t="s">
        <v>1245</v>
      </c>
      <c r="H150" s="5">
        <v>1</v>
      </c>
    </row>
    <row r="151" spans="1:8" ht="16.2" x14ac:dyDescent="0.3">
      <c r="A151" s="5">
        <v>149</v>
      </c>
      <c r="B151" s="4" t="s">
        <v>1536</v>
      </c>
      <c r="C151" s="8" t="s">
        <v>55</v>
      </c>
      <c r="D151" s="4" t="s">
        <v>1535</v>
      </c>
      <c r="E151" s="2" t="s">
        <v>48</v>
      </c>
      <c r="F151" s="5" t="s">
        <v>1440</v>
      </c>
      <c r="G151" s="32" t="s">
        <v>1245</v>
      </c>
      <c r="H151" s="5">
        <v>1</v>
      </c>
    </row>
    <row r="152" spans="1:8" ht="16.2" x14ac:dyDescent="0.3">
      <c r="A152" s="5">
        <v>150</v>
      </c>
      <c r="B152" s="4" t="s">
        <v>1537</v>
      </c>
      <c r="C152" s="3" t="s">
        <v>1538</v>
      </c>
      <c r="D152" s="4" t="s">
        <v>1524</v>
      </c>
      <c r="E152" s="2" t="s">
        <v>16</v>
      </c>
      <c r="F152" s="5" t="s">
        <v>1433</v>
      </c>
      <c r="G152" s="32" t="s">
        <v>1245</v>
      </c>
      <c r="H152" s="5">
        <v>1</v>
      </c>
    </row>
    <row r="153" spans="1:8" ht="16.2" x14ac:dyDescent="0.3">
      <c r="A153" s="5">
        <v>151</v>
      </c>
      <c r="B153" s="4" t="s">
        <v>1539</v>
      </c>
      <c r="C153" s="3" t="s">
        <v>1540</v>
      </c>
      <c r="D153" s="2" t="s">
        <v>1541</v>
      </c>
      <c r="E153" s="2" t="s">
        <v>16</v>
      </c>
      <c r="F153" s="5" t="s">
        <v>1481</v>
      </c>
      <c r="G153" s="32" t="s">
        <v>1245</v>
      </c>
      <c r="H153" s="5">
        <v>1</v>
      </c>
    </row>
    <row r="154" spans="1:8" ht="16.2" x14ac:dyDescent="0.3">
      <c r="A154" s="5">
        <v>152</v>
      </c>
      <c r="B154" s="4" t="s">
        <v>1542</v>
      </c>
      <c r="C154" s="3" t="s">
        <v>1543</v>
      </c>
      <c r="D154" s="4" t="s">
        <v>1480</v>
      </c>
      <c r="E154" s="2" t="s">
        <v>16</v>
      </c>
      <c r="F154" s="5" t="s">
        <v>819</v>
      </c>
      <c r="G154" s="32" t="s">
        <v>1245</v>
      </c>
      <c r="H154" s="5">
        <v>1</v>
      </c>
    </row>
    <row r="155" spans="1:8" ht="16.2" x14ac:dyDescent="0.3">
      <c r="A155" s="5">
        <v>153</v>
      </c>
      <c r="B155" s="4" t="s">
        <v>1544</v>
      </c>
      <c r="C155" s="3" t="s">
        <v>1545</v>
      </c>
      <c r="D155" s="4" t="s">
        <v>1546</v>
      </c>
      <c r="E155" s="2" t="s">
        <v>29</v>
      </c>
      <c r="F155" s="5" t="s">
        <v>819</v>
      </c>
      <c r="G155" s="32" t="s">
        <v>1245</v>
      </c>
      <c r="H155" s="5">
        <v>1</v>
      </c>
    </row>
    <row r="156" spans="1:8" ht="16.2" x14ac:dyDescent="0.3">
      <c r="A156" s="5">
        <v>154</v>
      </c>
      <c r="B156" s="4" t="s">
        <v>1547</v>
      </c>
      <c r="C156" s="3" t="s">
        <v>1548</v>
      </c>
      <c r="D156" s="4" t="s">
        <v>1549</v>
      </c>
      <c r="E156" s="2" t="s">
        <v>56</v>
      </c>
      <c r="F156" s="5" t="s">
        <v>819</v>
      </c>
      <c r="G156" s="32" t="s">
        <v>1245</v>
      </c>
      <c r="H156" s="5">
        <v>1</v>
      </c>
    </row>
    <row r="157" spans="1:8" ht="16.2" x14ac:dyDescent="0.3">
      <c r="A157" s="5">
        <v>155</v>
      </c>
      <c r="B157" s="4" t="s">
        <v>1550</v>
      </c>
      <c r="C157" s="3" t="s">
        <v>1551</v>
      </c>
      <c r="D157" s="4" t="s">
        <v>1552</v>
      </c>
      <c r="E157" s="2" t="s">
        <v>57</v>
      </c>
      <c r="F157" s="5" t="s">
        <v>819</v>
      </c>
      <c r="G157" s="32" t="s">
        <v>1245</v>
      </c>
      <c r="H157" s="5">
        <v>1</v>
      </c>
    </row>
    <row r="158" spans="1:8" ht="16.2" x14ac:dyDescent="0.3">
      <c r="A158" s="5">
        <v>156</v>
      </c>
      <c r="B158" s="4" t="s">
        <v>1553</v>
      </c>
      <c r="C158" s="3" t="s">
        <v>1554</v>
      </c>
      <c r="D158" s="4" t="s">
        <v>1555</v>
      </c>
      <c r="E158" s="2" t="s">
        <v>58</v>
      </c>
      <c r="F158" s="5" t="s">
        <v>982</v>
      </c>
      <c r="G158" s="32" t="s">
        <v>1245</v>
      </c>
      <c r="H158" s="5">
        <v>1</v>
      </c>
    </row>
    <row r="159" spans="1:8" ht="16.2" x14ac:dyDescent="0.3">
      <c r="A159" s="5">
        <v>157</v>
      </c>
      <c r="B159" s="4" t="s">
        <v>1556</v>
      </c>
      <c r="C159" s="8" t="s">
        <v>1557</v>
      </c>
      <c r="D159" s="4" t="s">
        <v>1558</v>
      </c>
      <c r="E159" s="2" t="s">
        <v>59</v>
      </c>
      <c r="F159" s="5" t="s">
        <v>1433</v>
      </c>
      <c r="G159" s="32" t="s">
        <v>1245</v>
      </c>
      <c r="H159" s="5">
        <v>1</v>
      </c>
    </row>
    <row r="160" spans="1:8" ht="16.2" x14ac:dyDescent="0.3">
      <c r="A160" s="5">
        <v>158</v>
      </c>
      <c r="B160" s="4" t="s">
        <v>1559</v>
      </c>
      <c r="C160" s="8" t="s">
        <v>1560</v>
      </c>
      <c r="D160" s="4" t="s">
        <v>1480</v>
      </c>
      <c r="E160" s="2" t="s">
        <v>20</v>
      </c>
      <c r="F160" s="5" t="s">
        <v>1433</v>
      </c>
      <c r="G160" s="32" t="s">
        <v>1245</v>
      </c>
      <c r="H160" s="5">
        <v>1</v>
      </c>
    </row>
    <row r="161" spans="1:8" ht="16.2" x14ac:dyDescent="0.3">
      <c r="A161" s="5">
        <v>159</v>
      </c>
      <c r="B161" s="4" t="s">
        <v>1561</v>
      </c>
      <c r="C161" s="3" t="s">
        <v>1562</v>
      </c>
      <c r="D161" s="4" t="s">
        <v>1563</v>
      </c>
      <c r="E161" s="2" t="s">
        <v>28</v>
      </c>
      <c r="F161" s="5" t="s">
        <v>1440</v>
      </c>
      <c r="G161" s="32" t="s">
        <v>1245</v>
      </c>
      <c r="H161" s="5">
        <v>1</v>
      </c>
    </row>
    <row r="162" spans="1:8" ht="16.2" x14ac:dyDescent="0.3">
      <c r="A162" s="5">
        <v>160</v>
      </c>
      <c r="B162" s="4" t="s">
        <v>1564</v>
      </c>
      <c r="C162" s="3" t="s">
        <v>1562</v>
      </c>
      <c r="D162" s="4" t="s">
        <v>1563</v>
      </c>
      <c r="E162" s="2" t="s">
        <v>18</v>
      </c>
      <c r="F162" s="5" t="s">
        <v>1440</v>
      </c>
      <c r="G162" s="32" t="s">
        <v>1245</v>
      </c>
      <c r="H162" s="5">
        <v>1</v>
      </c>
    </row>
    <row r="163" spans="1:8" ht="16.2" x14ac:dyDescent="0.3">
      <c r="A163" s="5">
        <v>161</v>
      </c>
      <c r="B163" s="4" t="s">
        <v>1565</v>
      </c>
      <c r="C163" s="3" t="s">
        <v>1562</v>
      </c>
      <c r="D163" s="4" t="s">
        <v>1563</v>
      </c>
      <c r="E163" s="2" t="s">
        <v>35</v>
      </c>
      <c r="F163" s="5" t="s">
        <v>1440</v>
      </c>
      <c r="G163" s="32" t="s">
        <v>1245</v>
      </c>
      <c r="H163" s="5">
        <v>1</v>
      </c>
    </row>
    <row r="164" spans="1:8" ht="16.2" x14ac:dyDescent="0.3">
      <c r="A164" s="5">
        <v>162</v>
      </c>
      <c r="B164" s="4" t="s">
        <v>1566</v>
      </c>
      <c r="C164" s="3" t="s">
        <v>1562</v>
      </c>
      <c r="D164" s="4" t="s">
        <v>1563</v>
      </c>
      <c r="E164" s="2" t="s">
        <v>35</v>
      </c>
      <c r="F164" s="5" t="s">
        <v>1440</v>
      </c>
      <c r="G164" s="32" t="s">
        <v>1245</v>
      </c>
      <c r="H164" s="5">
        <v>1</v>
      </c>
    </row>
    <row r="165" spans="1:8" ht="16.2" x14ac:dyDescent="0.3">
      <c r="A165" s="5">
        <v>163</v>
      </c>
      <c r="B165" s="4" t="s">
        <v>1567</v>
      </c>
      <c r="C165" s="3" t="s">
        <v>1562</v>
      </c>
      <c r="D165" s="4" t="s">
        <v>1563</v>
      </c>
      <c r="E165" s="2" t="s">
        <v>35</v>
      </c>
      <c r="F165" s="5" t="s">
        <v>1440</v>
      </c>
      <c r="G165" s="32" t="s">
        <v>1245</v>
      </c>
      <c r="H165" s="5">
        <v>1</v>
      </c>
    </row>
    <row r="166" spans="1:8" ht="16.2" x14ac:dyDescent="0.3">
      <c r="A166" s="5">
        <v>164</v>
      </c>
      <c r="B166" s="4" t="s">
        <v>1568</v>
      </c>
      <c r="C166" s="3" t="s">
        <v>1562</v>
      </c>
      <c r="D166" s="4" t="s">
        <v>1563</v>
      </c>
      <c r="E166" s="2" t="s">
        <v>35</v>
      </c>
      <c r="F166" s="5" t="s">
        <v>1440</v>
      </c>
      <c r="G166" s="32" t="s">
        <v>1245</v>
      </c>
      <c r="H166" s="5">
        <v>1</v>
      </c>
    </row>
    <row r="167" spans="1:8" ht="16.2" x14ac:dyDescent="0.3">
      <c r="A167" s="5">
        <v>165</v>
      </c>
      <c r="B167" s="4" t="s">
        <v>1569</v>
      </c>
      <c r="C167" s="3" t="s">
        <v>1562</v>
      </c>
      <c r="D167" s="4" t="s">
        <v>1563</v>
      </c>
      <c r="E167" s="2" t="s">
        <v>60</v>
      </c>
      <c r="F167" s="5" t="s">
        <v>1440</v>
      </c>
      <c r="G167" s="32" t="s">
        <v>1245</v>
      </c>
      <c r="H167" s="5">
        <v>1</v>
      </c>
    </row>
    <row r="168" spans="1:8" ht="16.2" x14ac:dyDescent="0.3">
      <c r="A168" s="5">
        <v>166</v>
      </c>
      <c r="B168" s="4" t="s">
        <v>1570</v>
      </c>
      <c r="C168" s="3" t="s">
        <v>1562</v>
      </c>
      <c r="D168" s="4" t="s">
        <v>1563</v>
      </c>
      <c r="E168" s="2" t="s">
        <v>60</v>
      </c>
      <c r="F168" s="5" t="s">
        <v>1440</v>
      </c>
      <c r="G168" s="32" t="s">
        <v>1245</v>
      </c>
      <c r="H168" s="5">
        <v>1</v>
      </c>
    </row>
    <row r="169" spans="1:8" ht="16.2" x14ac:dyDescent="0.3">
      <c r="A169" s="5">
        <v>167</v>
      </c>
      <c r="B169" s="4" t="s">
        <v>1571</v>
      </c>
      <c r="C169" s="3" t="s">
        <v>1562</v>
      </c>
      <c r="D169" s="4" t="s">
        <v>1563</v>
      </c>
      <c r="E169" s="2" t="s">
        <v>60</v>
      </c>
      <c r="F169" s="5" t="s">
        <v>1440</v>
      </c>
      <c r="G169" s="32" t="s">
        <v>1245</v>
      </c>
      <c r="H169" s="5">
        <v>1</v>
      </c>
    </row>
    <row r="170" spans="1:8" ht="16.2" x14ac:dyDescent="0.3">
      <c r="A170" s="5">
        <v>168</v>
      </c>
      <c r="B170" s="4" t="s">
        <v>1572</v>
      </c>
      <c r="C170" s="3" t="s">
        <v>1562</v>
      </c>
      <c r="D170" s="4" t="s">
        <v>1563</v>
      </c>
      <c r="E170" s="2" t="s">
        <v>60</v>
      </c>
      <c r="F170" s="5" t="s">
        <v>1440</v>
      </c>
      <c r="G170" s="32" t="s">
        <v>1245</v>
      </c>
      <c r="H170" s="5">
        <v>1</v>
      </c>
    </row>
    <row r="171" spans="1:8" ht="16.2" x14ac:dyDescent="0.3">
      <c r="A171" s="5">
        <v>169</v>
      </c>
      <c r="B171" s="4" t="s">
        <v>1573</v>
      </c>
      <c r="C171" s="3" t="s">
        <v>1574</v>
      </c>
      <c r="D171" s="4" t="s">
        <v>1574</v>
      </c>
      <c r="E171" s="2" t="s">
        <v>60</v>
      </c>
      <c r="F171" s="5" t="s">
        <v>1521</v>
      </c>
      <c r="G171" s="32" t="s">
        <v>1245</v>
      </c>
      <c r="H171" s="5">
        <v>1</v>
      </c>
    </row>
    <row r="172" spans="1:8" ht="16.2" x14ac:dyDescent="0.3">
      <c r="A172" s="5">
        <v>170</v>
      </c>
      <c r="B172" s="4" t="s">
        <v>1575</v>
      </c>
      <c r="C172" s="3" t="s">
        <v>1576</v>
      </c>
      <c r="D172" s="2" t="s">
        <v>1577</v>
      </c>
      <c r="E172" s="2" t="s">
        <v>60</v>
      </c>
      <c r="F172" s="5" t="s">
        <v>1521</v>
      </c>
      <c r="G172" s="32" t="s">
        <v>1245</v>
      </c>
      <c r="H172" s="5">
        <v>1</v>
      </c>
    </row>
    <row r="173" spans="1:8" ht="16.2" x14ac:dyDescent="0.3">
      <c r="A173" s="5">
        <v>171</v>
      </c>
      <c r="B173" s="4" t="s">
        <v>1578</v>
      </c>
      <c r="C173" s="3" t="s">
        <v>1576</v>
      </c>
      <c r="D173" s="2" t="s">
        <v>1577</v>
      </c>
      <c r="E173" s="2" t="s">
        <v>60</v>
      </c>
      <c r="F173" s="5" t="s">
        <v>1521</v>
      </c>
      <c r="G173" s="32" t="s">
        <v>1245</v>
      </c>
      <c r="H173" s="5">
        <v>1</v>
      </c>
    </row>
    <row r="174" spans="1:8" ht="16.2" x14ac:dyDescent="0.3">
      <c r="A174" s="5">
        <v>172</v>
      </c>
      <c r="B174" s="4" t="s">
        <v>1579</v>
      </c>
      <c r="C174" s="3" t="s">
        <v>1576</v>
      </c>
      <c r="D174" s="2" t="s">
        <v>1577</v>
      </c>
      <c r="E174" s="2" t="s">
        <v>60</v>
      </c>
      <c r="F174" s="5" t="s">
        <v>1521</v>
      </c>
      <c r="G174" s="32" t="s">
        <v>1245</v>
      </c>
      <c r="H174" s="5">
        <v>1</v>
      </c>
    </row>
    <row r="175" spans="1:8" ht="16.2" x14ac:dyDescent="0.3">
      <c r="A175" s="5">
        <v>173</v>
      </c>
      <c r="B175" s="4" t="s">
        <v>1580</v>
      </c>
      <c r="C175" s="3" t="s">
        <v>1576</v>
      </c>
      <c r="D175" s="2" t="s">
        <v>1577</v>
      </c>
      <c r="E175" s="2" t="s">
        <v>60</v>
      </c>
      <c r="F175" s="5" t="s">
        <v>1521</v>
      </c>
      <c r="G175" s="32" t="s">
        <v>1245</v>
      </c>
      <c r="H175" s="5">
        <v>8</v>
      </c>
    </row>
    <row r="176" spans="1:8" ht="16.2" x14ac:dyDescent="0.3">
      <c r="A176" s="5">
        <v>174</v>
      </c>
      <c r="B176" s="4" t="s">
        <v>1581</v>
      </c>
      <c r="C176" s="3" t="s">
        <v>1576</v>
      </c>
      <c r="D176" s="2" t="s">
        <v>1577</v>
      </c>
      <c r="E176" s="2" t="s">
        <v>60</v>
      </c>
      <c r="F176" s="5" t="s">
        <v>1521</v>
      </c>
      <c r="G176" s="32" t="s">
        <v>1245</v>
      </c>
      <c r="H176" s="5">
        <v>8</v>
      </c>
    </row>
    <row r="177" spans="1:8" ht="16.2" x14ac:dyDescent="0.3">
      <c r="A177" s="5">
        <v>175</v>
      </c>
      <c r="B177" s="4" t="s">
        <v>1582</v>
      </c>
      <c r="C177" s="3" t="s">
        <v>1576</v>
      </c>
      <c r="D177" s="2" t="s">
        <v>1577</v>
      </c>
      <c r="E177" s="2" t="s">
        <v>60</v>
      </c>
      <c r="F177" s="5" t="s">
        <v>1521</v>
      </c>
      <c r="G177" s="32" t="s">
        <v>1245</v>
      </c>
      <c r="H177" s="5">
        <v>8</v>
      </c>
    </row>
    <row r="178" spans="1:8" ht="16.2" x14ac:dyDescent="0.3">
      <c r="A178" s="5">
        <v>176</v>
      </c>
      <c r="B178" s="4" t="s">
        <v>1583</v>
      </c>
      <c r="C178" s="3" t="s">
        <v>1576</v>
      </c>
      <c r="D178" s="2" t="s">
        <v>1577</v>
      </c>
      <c r="E178" s="2" t="s">
        <v>60</v>
      </c>
      <c r="F178" s="5" t="s">
        <v>1521</v>
      </c>
      <c r="G178" s="32" t="s">
        <v>1245</v>
      </c>
      <c r="H178" s="5">
        <v>8</v>
      </c>
    </row>
    <row r="179" spans="1:8" ht="16.2" x14ac:dyDescent="0.3">
      <c r="A179" s="5">
        <v>177</v>
      </c>
      <c r="B179" s="4" t="s">
        <v>1584</v>
      </c>
      <c r="C179" s="3" t="s">
        <v>1576</v>
      </c>
      <c r="D179" s="2" t="s">
        <v>1577</v>
      </c>
      <c r="E179" s="2" t="s">
        <v>60</v>
      </c>
      <c r="F179" s="5" t="s">
        <v>1521</v>
      </c>
      <c r="G179" s="32" t="s">
        <v>1245</v>
      </c>
      <c r="H179" s="5">
        <v>2</v>
      </c>
    </row>
    <row r="180" spans="1:8" ht="16.2" x14ac:dyDescent="0.3">
      <c r="A180" s="5">
        <v>178</v>
      </c>
      <c r="B180" s="4" t="s">
        <v>1585</v>
      </c>
      <c r="C180" s="3" t="s">
        <v>1576</v>
      </c>
      <c r="D180" s="2" t="s">
        <v>1577</v>
      </c>
      <c r="E180" s="2" t="s">
        <v>60</v>
      </c>
      <c r="F180" s="5" t="s">
        <v>1521</v>
      </c>
      <c r="G180" s="32" t="s">
        <v>1245</v>
      </c>
      <c r="H180" s="5">
        <v>2</v>
      </c>
    </row>
    <row r="181" spans="1:8" ht="16.2" x14ac:dyDescent="0.3">
      <c r="A181" s="5">
        <v>179</v>
      </c>
      <c r="B181" s="4" t="s">
        <v>1586</v>
      </c>
      <c r="C181" s="3" t="s">
        <v>1576</v>
      </c>
      <c r="D181" s="2" t="s">
        <v>1577</v>
      </c>
      <c r="E181" s="2" t="s">
        <v>39</v>
      </c>
      <c r="F181" s="5" t="s">
        <v>1521</v>
      </c>
      <c r="G181" s="32" t="s">
        <v>1245</v>
      </c>
      <c r="H181" s="5">
        <v>2</v>
      </c>
    </row>
    <row r="182" spans="1:8" ht="16.2" x14ac:dyDescent="0.3">
      <c r="A182" s="5">
        <v>180</v>
      </c>
      <c r="B182" s="4" t="s">
        <v>1587</v>
      </c>
      <c r="C182" s="3" t="s">
        <v>1576</v>
      </c>
      <c r="D182" s="2" t="s">
        <v>1577</v>
      </c>
      <c r="E182" s="2" t="s">
        <v>39</v>
      </c>
      <c r="F182" s="5" t="s">
        <v>1521</v>
      </c>
      <c r="G182" s="32" t="s">
        <v>1245</v>
      </c>
      <c r="H182" s="5">
        <v>2</v>
      </c>
    </row>
    <row r="183" spans="1:8" ht="16.2" x14ac:dyDescent="0.3">
      <c r="A183" s="5">
        <v>181</v>
      </c>
      <c r="B183" s="4" t="s">
        <v>1588</v>
      </c>
      <c r="C183" s="3" t="s">
        <v>1589</v>
      </c>
      <c r="D183" s="4" t="s">
        <v>1590</v>
      </c>
      <c r="E183" s="2" t="s">
        <v>39</v>
      </c>
      <c r="F183" s="5" t="s">
        <v>1521</v>
      </c>
      <c r="G183" s="32" t="s">
        <v>1245</v>
      </c>
      <c r="H183" s="5">
        <v>1</v>
      </c>
    </row>
    <row r="184" spans="1:8" ht="16.2" x14ac:dyDescent="0.3">
      <c r="A184" s="5">
        <v>182</v>
      </c>
      <c r="B184" s="4" t="s">
        <v>1591</v>
      </c>
      <c r="C184" s="3" t="s">
        <v>1576</v>
      </c>
      <c r="D184" s="2" t="s">
        <v>1592</v>
      </c>
      <c r="E184" s="2" t="s">
        <v>39</v>
      </c>
      <c r="F184" s="5" t="s">
        <v>1521</v>
      </c>
      <c r="G184" s="32" t="s">
        <v>1245</v>
      </c>
      <c r="H184" s="5">
        <v>1</v>
      </c>
    </row>
    <row r="185" spans="1:8" ht="16.2" x14ac:dyDescent="0.3">
      <c r="A185" s="5">
        <v>183</v>
      </c>
      <c r="B185" s="4" t="s">
        <v>1593</v>
      </c>
      <c r="C185" s="3" t="s">
        <v>1576</v>
      </c>
      <c r="D185" s="2" t="s">
        <v>1592</v>
      </c>
      <c r="E185" s="2" t="s">
        <v>39</v>
      </c>
      <c r="F185" s="5" t="s">
        <v>1521</v>
      </c>
      <c r="G185" s="32" t="s">
        <v>1245</v>
      </c>
      <c r="H185" s="5">
        <v>1</v>
      </c>
    </row>
    <row r="186" spans="1:8" ht="16.2" x14ac:dyDescent="0.3">
      <c r="A186" s="5">
        <v>184</v>
      </c>
      <c r="B186" s="4" t="s">
        <v>1594</v>
      </c>
      <c r="C186" s="3" t="s">
        <v>1576</v>
      </c>
      <c r="D186" s="2" t="s">
        <v>1592</v>
      </c>
      <c r="E186" s="2" t="s">
        <v>39</v>
      </c>
      <c r="F186" s="5" t="s">
        <v>1521</v>
      </c>
      <c r="G186" s="32" t="s">
        <v>1245</v>
      </c>
      <c r="H186" s="5">
        <v>1</v>
      </c>
    </row>
    <row r="187" spans="1:8" ht="16.2" x14ac:dyDescent="0.3">
      <c r="A187" s="5">
        <v>185</v>
      </c>
      <c r="B187" s="4" t="s">
        <v>1595</v>
      </c>
      <c r="C187" s="8" t="s">
        <v>1596</v>
      </c>
      <c r="D187" s="4" t="s">
        <v>1597</v>
      </c>
      <c r="E187" s="2" t="s">
        <v>39</v>
      </c>
      <c r="F187" s="5" t="s">
        <v>1521</v>
      </c>
      <c r="G187" s="32" t="s">
        <v>1245</v>
      </c>
      <c r="H187" s="5">
        <v>1</v>
      </c>
    </row>
    <row r="188" spans="1:8" ht="16.2" x14ac:dyDescent="0.3">
      <c r="A188" s="5">
        <v>186</v>
      </c>
      <c r="B188" s="4" t="s">
        <v>1598</v>
      </c>
      <c r="C188" s="3" t="s">
        <v>1599</v>
      </c>
      <c r="D188" s="4" t="s">
        <v>1357</v>
      </c>
      <c r="E188" s="2" t="s">
        <v>39</v>
      </c>
      <c r="F188" s="5" t="s">
        <v>1600</v>
      </c>
      <c r="G188" s="32" t="s">
        <v>1245</v>
      </c>
      <c r="H188" s="5">
        <v>1</v>
      </c>
    </row>
    <row r="189" spans="1:8" ht="16.2" x14ac:dyDescent="0.3">
      <c r="A189" s="5">
        <v>187</v>
      </c>
      <c r="B189" s="4" t="s">
        <v>1601</v>
      </c>
      <c r="C189" s="3" t="s">
        <v>1602</v>
      </c>
      <c r="D189" s="4" t="s">
        <v>1357</v>
      </c>
      <c r="E189" s="2" t="s">
        <v>39</v>
      </c>
      <c r="F189" s="5" t="s">
        <v>1600</v>
      </c>
      <c r="G189" s="32" t="s">
        <v>1245</v>
      </c>
      <c r="H189" s="5">
        <v>1</v>
      </c>
    </row>
    <row r="190" spans="1:8" ht="16.2" x14ac:dyDescent="0.3">
      <c r="A190" s="5">
        <v>188</v>
      </c>
      <c r="B190" s="4" t="s">
        <v>1603</v>
      </c>
      <c r="C190" s="3" t="s">
        <v>1604</v>
      </c>
      <c r="D190" s="4" t="s">
        <v>1357</v>
      </c>
      <c r="E190" s="2" t="s">
        <v>39</v>
      </c>
      <c r="F190" s="5" t="s">
        <v>1600</v>
      </c>
      <c r="G190" s="32" t="s">
        <v>1245</v>
      </c>
      <c r="H190" s="5">
        <v>2</v>
      </c>
    </row>
    <row r="191" spans="1:8" ht="16.2" x14ac:dyDescent="0.3">
      <c r="A191" s="5">
        <v>189</v>
      </c>
      <c r="B191" s="4" t="s">
        <v>1605</v>
      </c>
      <c r="C191" s="3" t="s">
        <v>1606</v>
      </c>
      <c r="D191" s="4" t="s">
        <v>1357</v>
      </c>
      <c r="E191" s="2" t="s">
        <v>39</v>
      </c>
      <c r="F191" s="5" t="s">
        <v>1433</v>
      </c>
      <c r="G191" s="32" t="s">
        <v>1245</v>
      </c>
      <c r="H191" s="5">
        <v>1</v>
      </c>
    </row>
    <row r="192" spans="1:8" ht="16.2" x14ac:dyDescent="0.3">
      <c r="A192" s="5">
        <v>190</v>
      </c>
      <c r="B192" s="4" t="s">
        <v>1607</v>
      </c>
      <c r="C192" s="8" t="s">
        <v>1608</v>
      </c>
      <c r="D192" s="4" t="s">
        <v>1357</v>
      </c>
      <c r="E192" s="2" t="s">
        <v>39</v>
      </c>
      <c r="F192" s="5" t="s">
        <v>1531</v>
      </c>
      <c r="G192" s="32" t="s">
        <v>1245</v>
      </c>
      <c r="H192" s="5">
        <v>1</v>
      </c>
    </row>
    <row r="193" spans="1:8" ht="16.2" x14ac:dyDescent="0.3">
      <c r="A193" s="5">
        <v>191</v>
      </c>
      <c r="B193" s="4" t="s">
        <v>1609</v>
      </c>
      <c r="C193" s="3" t="s">
        <v>1610</v>
      </c>
      <c r="D193" s="4" t="s">
        <v>1357</v>
      </c>
      <c r="E193" s="2" t="s">
        <v>26</v>
      </c>
      <c r="F193" s="5" t="s">
        <v>819</v>
      </c>
      <c r="G193" s="32" t="s">
        <v>1245</v>
      </c>
      <c r="H193" s="5">
        <v>1</v>
      </c>
    </row>
    <row r="194" spans="1:8" ht="16.2" x14ac:dyDescent="0.3">
      <c r="A194" s="5">
        <v>192</v>
      </c>
      <c r="B194" s="4" t="s">
        <v>1611</v>
      </c>
      <c r="C194" s="3" t="s">
        <v>1612</v>
      </c>
      <c r="D194" s="4" t="s">
        <v>1357</v>
      </c>
      <c r="E194" s="2" t="s">
        <v>53</v>
      </c>
      <c r="F194" s="5" t="s">
        <v>819</v>
      </c>
      <c r="G194" s="32" t="s">
        <v>1245</v>
      </c>
      <c r="H194" s="5">
        <v>1</v>
      </c>
    </row>
    <row r="195" spans="1:8" ht="16.2" x14ac:dyDescent="0.3">
      <c r="A195" s="5">
        <v>193</v>
      </c>
      <c r="B195" s="4" t="s">
        <v>1613</v>
      </c>
      <c r="C195" s="3" t="s">
        <v>1606</v>
      </c>
      <c r="D195" s="4" t="s">
        <v>1357</v>
      </c>
      <c r="E195" s="2" t="s">
        <v>53</v>
      </c>
      <c r="F195" s="5" t="s">
        <v>1433</v>
      </c>
      <c r="G195" s="32" t="s">
        <v>1245</v>
      </c>
      <c r="H195" s="5">
        <v>1</v>
      </c>
    </row>
    <row r="196" spans="1:8" ht="16.2" x14ac:dyDescent="0.3">
      <c r="A196" s="5">
        <v>194</v>
      </c>
      <c r="B196" s="4" t="s">
        <v>1614</v>
      </c>
      <c r="C196" s="8" t="s">
        <v>1615</v>
      </c>
      <c r="D196" s="4" t="s">
        <v>1357</v>
      </c>
      <c r="E196" s="2" t="s">
        <v>53</v>
      </c>
      <c r="F196" s="5" t="s">
        <v>1433</v>
      </c>
      <c r="G196" s="32" t="s">
        <v>1245</v>
      </c>
      <c r="H196" s="5">
        <v>1</v>
      </c>
    </row>
    <row r="197" spans="1:8" ht="16.2" x14ac:dyDescent="0.3">
      <c r="A197" s="5">
        <v>195</v>
      </c>
      <c r="B197" s="4" t="s">
        <v>1616</v>
      </c>
      <c r="C197" s="3" t="s">
        <v>1617</v>
      </c>
      <c r="D197" s="4" t="s">
        <v>1618</v>
      </c>
      <c r="E197" s="2" t="s">
        <v>53</v>
      </c>
      <c r="F197" s="5" t="s">
        <v>1531</v>
      </c>
      <c r="G197" s="32" t="s">
        <v>1245</v>
      </c>
      <c r="H197" s="5">
        <v>1</v>
      </c>
    </row>
    <row r="198" spans="1:8" ht="16.2" x14ac:dyDescent="0.3">
      <c r="A198" s="5">
        <v>196</v>
      </c>
      <c r="B198" s="4" t="s">
        <v>1619</v>
      </c>
      <c r="C198" s="3" t="s">
        <v>1620</v>
      </c>
      <c r="D198" s="4" t="s">
        <v>1618</v>
      </c>
      <c r="E198" s="2" t="s">
        <v>53</v>
      </c>
      <c r="F198" s="5" t="s">
        <v>1531</v>
      </c>
      <c r="G198" s="32" t="s">
        <v>1245</v>
      </c>
      <c r="H198" s="5">
        <v>1</v>
      </c>
    </row>
    <row r="199" spans="1:8" ht="16.2" x14ac:dyDescent="0.3">
      <c r="A199" s="5">
        <v>197</v>
      </c>
      <c r="B199" s="4" t="s">
        <v>1621</v>
      </c>
      <c r="C199" s="3" t="s">
        <v>1622</v>
      </c>
      <c r="D199" s="4" t="s">
        <v>1357</v>
      </c>
      <c r="E199" s="2" t="s">
        <v>53</v>
      </c>
      <c r="F199" s="5" t="s">
        <v>1440</v>
      </c>
      <c r="G199" s="32" t="s">
        <v>1517</v>
      </c>
      <c r="H199" s="5"/>
    </row>
    <row r="200" spans="1:8" ht="16.2" x14ac:dyDescent="0.3">
      <c r="A200" s="5">
        <v>198</v>
      </c>
      <c r="B200" s="4" t="s">
        <v>1623</v>
      </c>
      <c r="C200" s="3" t="s">
        <v>1622</v>
      </c>
      <c r="D200" s="4" t="s">
        <v>1357</v>
      </c>
      <c r="E200" s="2" t="s">
        <v>53</v>
      </c>
      <c r="F200" s="5" t="s">
        <v>1440</v>
      </c>
      <c r="G200" s="32" t="s">
        <v>1517</v>
      </c>
      <c r="H200" s="5"/>
    </row>
    <row r="201" spans="1:8" ht="16.2" x14ac:dyDescent="0.3">
      <c r="A201" s="5">
        <v>199</v>
      </c>
      <c r="B201" s="4" t="s">
        <v>1624</v>
      </c>
      <c r="C201" s="3" t="s">
        <v>1625</v>
      </c>
      <c r="D201" s="4" t="s">
        <v>1357</v>
      </c>
      <c r="E201" s="2" t="s">
        <v>53</v>
      </c>
      <c r="F201" s="5" t="s">
        <v>1447</v>
      </c>
      <c r="G201" s="32" t="s">
        <v>1245</v>
      </c>
      <c r="H201" s="5">
        <v>1</v>
      </c>
    </row>
    <row r="202" spans="1:8" ht="16.2" x14ac:dyDescent="0.3">
      <c r="A202" s="5">
        <v>200</v>
      </c>
      <c r="B202" s="4" t="s">
        <v>1626</v>
      </c>
      <c r="C202" s="3" t="s">
        <v>1627</v>
      </c>
      <c r="D202" s="4" t="s">
        <v>1357</v>
      </c>
      <c r="E202" s="2" t="s">
        <v>53</v>
      </c>
      <c r="F202" s="5" t="s">
        <v>1531</v>
      </c>
      <c r="G202" s="32" t="s">
        <v>1245</v>
      </c>
      <c r="H202" s="5">
        <v>2</v>
      </c>
    </row>
    <row r="203" spans="1:8" ht="16.2" x14ac:dyDescent="0.3">
      <c r="A203" s="5">
        <v>201</v>
      </c>
      <c r="B203" s="4" t="s">
        <v>1628</v>
      </c>
      <c r="C203" s="3" t="s">
        <v>1629</v>
      </c>
      <c r="D203" s="4" t="s">
        <v>1630</v>
      </c>
      <c r="E203" s="2" t="s">
        <v>53</v>
      </c>
      <c r="F203" s="5" t="s">
        <v>1020</v>
      </c>
      <c r="G203" s="32" t="s">
        <v>1245</v>
      </c>
      <c r="H203" s="5">
        <v>1</v>
      </c>
    </row>
    <row r="204" spans="1:8" ht="16.2" x14ac:dyDescent="0.3">
      <c r="A204" s="5">
        <v>202</v>
      </c>
      <c r="B204" s="4" t="s">
        <v>1631</v>
      </c>
      <c r="C204" s="3" t="s">
        <v>1632</v>
      </c>
      <c r="D204" s="4" t="s">
        <v>1253</v>
      </c>
      <c r="E204" s="2" t="s">
        <v>53</v>
      </c>
      <c r="F204" s="5" t="s">
        <v>75</v>
      </c>
      <c r="G204" s="32" t="s">
        <v>1245</v>
      </c>
      <c r="H204" s="5">
        <v>1</v>
      </c>
    </row>
    <row r="205" spans="1:8" ht="16.2" x14ac:dyDescent="0.3">
      <c r="A205" s="5">
        <v>203</v>
      </c>
      <c r="B205" s="4" t="s">
        <v>1633</v>
      </c>
      <c r="C205" s="3" t="s">
        <v>1634</v>
      </c>
      <c r="D205" s="4" t="s">
        <v>1253</v>
      </c>
      <c r="E205" s="2" t="s">
        <v>53</v>
      </c>
      <c r="F205" s="5" t="s">
        <v>73</v>
      </c>
      <c r="G205" s="32" t="s">
        <v>1245</v>
      </c>
      <c r="H205" s="5">
        <v>1</v>
      </c>
    </row>
    <row r="206" spans="1:8" ht="16.2" x14ac:dyDescent="0.3">
      <c r="A206" s="5">
        <v>204</v>
      </c>
      <c r="B206" s="4" t="s">
        <v>1635</v>
      </c>
      <c r="C206" s="3" t="s">
        <v>1636</v>
      </c>
      <c r="D206" s="4" t="s">
        <v>1253</v>
      </c>
      <c r="E206" s="2" t="s">
        <v>53</v>
      </c>
      <c r="F206" s="5" t="s">
        <v>73</v>
      </c>
      <c r="G206" s="32" t="s">
        <v>1245</v>
      </c>
      <c r="H206" s="5">
        <v>1</v>
      </c>
    </row>
    <row r="207" spans="1:8" ht="16.2" x14ac:dyDescent="0.3">
      <c r="A207" s="5">
        <v>205</v>
      </c>
      <c r="B207" s="4" t="s">
        <v>1637</v>
      </c>
      <c r="C207" s="3" t="s">
        <v>1636</v>
      </c>
      <c r="D207" s="4" t="s">
        <v>1253</v>
      </c>
      <c r="E207" s="2" t="s">
        <v>53</v>
      </c>
      <c r="F207" s="5" t="s">
        <v>73</v>
      </c>
      <c r="G207" s="32" t="s">
        <v>1245</v>
      </c>
      <c r="H207" s="5">
        <v>1</v>
      </c>
    </row>
    <row r="208" spans="1:8" ht="16.2" x14ac:dyDescent="0.3">
      <c r="A208" s="5">
        <v>206</v>
      </c>
      <c r="B208" s="4" t="s">
        <v>1638</v>
      </c>
      <c r="C208" s="3" t="s">
        <v>1639</v>
      </c>
      <c r="D208" s="4" t="s">
        <v>1253</v>
      </c>
      <c r="E208" s="2" t="s">
        <v>53</v>
      </c>
      <c r="F208" s="5" t="s">
        <v>73</v>
      </c>
      <c r="G208" s="32" t="s">
        <v>1245</v>
      </c>
      <c r="H208" s="5">
        <v>2</v>
      </c>
    </row>
    <row r="209" spans="1:8" ht="16.2" x14ac:dyDescent="0.3">
      <c r="A209" s="5">
        <v>207</v>
      </c>
      <c r="B209" s="4" t="s">
        <v>1640</v>
      </c>
      <c r="C209" s="3" t="s">
        <v>1636</v>
      </c>
      <c r="D209" s="4" t="s">
        <v>1253</v>
      </c>
      <c r="E209" s="2" t="s">
        <v>53</v>
      </c>
      <c r="F209" s="5" t="s">
        <v>73</v>
      </c>
      <c r="G209" s="32" t="s">
        <v>1245</v>
      </c>
      <c r="H209" s="5">
        <v>1</v>
      </c>
    </row>
    <row r="210" spans="1:8" ht="16.2" x14ac:dyDescent="0.3">
      <c r="A210" s="5">
        <v>208</v>
      </c>
      <c r="B210" s="4" t="s">
        <v>1641</v>
      </c>
      <c r="C210" s="3" t="s">
        <v>1642</v>
      </c>
      <c r="D210" s="4" t="s">
        <v>1253</v>
      </c>
      <c r="E210" s="2" t="s">
        <v>53</v>
      </c>
      <c r="F210" s="5" t="s">
        <v>73</v>
      </c>
      <c r="G210" s="32" t="s">
        <v>1245</v>
      </c>
      <c r="H210" s="5">
        <v>1</v>
      </c>
    </row>
    <row r="211" spans="1:8" ht="16.2" x14ac:dyDescent="0.3">
      <c r="A211" s="5">
        <v>209</v>
      </c>
      <c r="B211" s="4" t="s">
        <v>1643</v>
      </c>
      <c r="C211" s="3" t="s">
        <v>1644</v>
      </c>
      <c r="D211" s="4" t="s">
        <v>1253</v>
      </c>
      <c r="E211" s="2" t="s">
        <v>53</v>
      </c>
      <c r="F211" s="5" t="s">
        <v>75</v>
      </c>
      <c r="G211" s="32" t="s">
        <v>1245</v>
      </c>
      <c r="H211" s="5">
        <v>1</v>
      </c>
    </row>
    <row r="212" spans="1:8" ht="16.2" x14ac:dyDescent="0.3">
      <c r="A212" s="5">
        <v>210</v>
      </c>
      <c r="B212" s="4" t="s">
        <v>1645</v>
      </c>
      <c r="C212" s="3" t="s">
        <v>1646</v>
      </c>
      <c r="D212" s="4" t="s">
        <v>1250</v>
      </c>
      <c r="E212" s="2" t="s">
        <v>39</v>
      </c>
      <c r="F212" s="5" t="s">
        <v>74</v>
      </c>
      <c r="G212" s="32" t="s">
        <v>1245</v>
      </c>
      <c r="H212" s="5">
        <v>1</v>
      </c>
    </row>
    <row r="213" spans="1:8" ht="16.2" x14ac:dyDescent="0.3">
      <c r="A213" s="5">
        <v>211</v>
      </c>
      <c r="B213" s="4" t="s">
        <v>1647</v>
      </c>
      <c r="C213" s="3" t="s">
        <v>1648</v>
      </c>
      <c r="D213" s="4" t="s">
        <v>1253</v>
      </c>
      <c r="E213" s="2" t="s">
        <v>39</v>
      </c>
      <c r="F213" s="5" t="s">
        <v>74</v>
      </c>
      <c r="G213" s="32" t="s">
        <v>1245</v>
      </c>
      <c r="H213" s="5">
        <v>1</v>
      </c>
    </row>
    <row r="214" spans="1:8" ht="16.2" x14ac:dyDescent="0.3">
      <c r="A214" s="5">
        <v>212</v>
      </c>
      <c r="B214" s="4" t="s">
        <v>1649</v>
      </c>
      <c r="C214" s="3" t="s">
        <v>1648</v>
      </c>
      <c r="D214" s="4" t="s">
        <v>1253</v>
      </c>
      <c r="E214" s="2" t="s">
        <v>39</v>
      </c>
      <c r="F214" s="5" t="s">
        <v>74</v>
      </c>
      <c r="G214" s="32" t="s">
        <v>1245</v>
      </c>
      <c r="H214" s="5">
        <v>1</v>
      </c>
    </row>
    <row r="215" spans="1:8" ht="16.2" x14ac:dyDescent="0.3">
      <c r="A215" s="5">
        <v>213</v>
      </c>
      <c r="B215" s="4" t="s">
        <v>1650</v>
      </c>
      <c r="C215" s="3" t="s">
        <v>1648</v>
      </c>
      <c r="D215" s="4" t="s">
        <v>1253</v>
      </c>
      <c r="E215" s="2" t="s">
        <v>39</v>
      </c>
      <c r="F215" s="5" t="s">
        <v>74</v>
      </c>
      <c r="G215" s="32" t="s">
        <v>1245</v>
      </c>
      <c r="H215" s="5">
        <v>1</v>
      </c>
    </row>
    <row r="216" spans="1:8" ht="16.2" x14ac:dyDescent="0.3">
      <c r="A216" s="5">
        <v>214</v>
      </c>
      <c r="B216" s="4" t="s">
        <v>1651</v>
      </c>
      <c r="C216" s="3" t="s">
        <v>1652</v>
      </c>
      <c r="D216" s="4" t="s">
        <v>1296</v>
      </c>
      <c r="E216" s="2" t="s">
        <v>39</v>
      </c>
      <c r="F216" s="5" t="s">
        <v>74</v>
      </c>
      <c r="G216" s="32" t="s">
        <v>1245</v>
      </c>
      <c r="H216" s="5">
        <v>1</v>
      </c>
    </row>
    <row r="217" spans="1:8" ht="16.2" x14ac:dyDescent="0.3">
      <c r="A217" s="5">
        <v>215</v>
      </c>
      <c r="B217" s="4" t="s">
        <v>1653</v>
      </c>
      <c r="C217" s="3" t="s">
        <v>1654</v>
      </c>
      <c r="D217" s="4" t="s">
        <v>1655</v>
      </c>
      <c r="E217" s="2" t="s">
        <v>39</v>
      </c>
      <c r="F217" s="5" t="s">
        <v>74</v>
      </c>
      <c r="G217" s="32" t="s">
        <v>1245</v>
      </c>
      <c r="H217" s="5">
        <v>1</v>
      </c>
    </row>
    <row r="218" spans="1:8" ht="16.2" x14ac:dyDescent="0.3">
      <c r="A218" s="5">
        <v>216</v>
      </c>
      <c r="B218" s="4" t="s">
        <v>1656</v>
      </c>
      <c r="C218" s="3" t="s">
        <v>1657</v>
      </c>
      <c r="D218" s="4" t="s">
        <v>1658</v>
      </c>
      <c r="E218" s="2" t="s">
        <v>39</v>
      </c>
      <c r="F218" s="5" t="s">
        <v>74</v>
      </c>
      <c r="G218" s="32" t="s">
        <v>1245</v>
      </c>
      <c r="H218" s="5">
        <v>1</v>
      </c>
    </row>
    <row r="219" spans="1:8" ht="16.2" x14ac:dyDescent="0.3">
      <c r="A219" s="5">
        <v>217</v>
      </c>
      <c r="B219" s="4" t="s">
        <v>1659</v>
      </c>
      <c r="C219" s="3" t="s">
        <v>1660</v>
      </c>
      <c r="D219" s="4" t="s">
        <v>1250</v>
      </c>
      <c r="E219" s="2" t="s">
        <v>39</v>
      </c>
      <c r="F219" s="5" t="s">
        <v>74</v>
      </c>
      <c r="G219" s="32" t="s">
        <v>1245</v>
      </c>
      <c r="H219" s="5">
        <v>1</v>
      </c>
    </row>
    <row r="220" spans="1:8" ht="16.2" x14ac:dyDescent="0.3">
      <c r="A220" s="5">
        <v>218</v>
      </c>
      <c r="B220" s="4" t="s">
        <v>1661</v>
      </c>
      <c r="C220" s="3" t="s">
        <v>1662</v>
      </c>
      <c r="D220" s="4" t="s">
        <v>1663</v>
      </c>
      <c r="E220" s="2" t="s">
        <v>39</v>
      </c>
      <c r="F220" s="5" t="s">
        <v>74</v>
      </c>
      <c r="G220" s="32" t="s">
        <v>1517</v>
      </c>
      <c r="H220" s="5">
        <v>1</v>
      </c>
    </row>
    <row r="221" spans="1:8" ht="16.2" x14ac:dyDescent="0.3">
      <c r="A221" s="5">
        <v>219</v>
      </c>
      <c r="B221" s="4" t="s">
        <v>1664</v>
      </c>
      <c r="C221" s="3" t="s">
        <v>1665</v>
      </c>
      <c r="D221" s="4" t="s">
        <v>1666</v>
      </c>
      <c r="E221" s="2" t="s">
        <v>39</v>
      </c>
      <c r="F221" s="5" t="s">
        <v>73</v>
      </c>
      <c r="G221" s="32" t="s">
        <v>1245</v>
      </c>
      <c r="H221" s="5">
        <v>1</v>
      </c>
    </row>
    <row r="222" spans="1:8" ht="16.2" x14ac:dyDescent="0.3">
      <c r="A222" s="5">
        <v>220</v>
      </c>
      <c r="B222" s="4" t="s">
        <v>1667</v>
      </c>
      <c r="C222" s="3" t="s">
        <v>1668</v>
      </c>
      <c r="D222" s="4" t="s">
        <v>1666</v>
      </c>
      <c r="E222" s="2" t="s">
        <v>39</v>
      </c>
      <c r="F222" s="5" t="s">
        <v>73</v>
      </c>
      <c r="G222" s="32" t="s">
        <v>1245</v>
      </c>
      <c r="H222" s="5">
        <v>1</v>
      </c>
    </row>
    <row r="223" spans="1:8" ht="16.2" x14ac:dyDescent="0.3">
      <c r="A223" s="5">
        <v>221</v>
      </c>
      <c r="B223" s="4" t="s">
        <v>1669</v>
      </c>
      <c r="C223" s="3" t="s">
        <v>1670</v>
      </c>
      <c r="D223" s="4" t="s">
        <v>1666</v>
      </c>
      <c r="E223" s="2" t="s">
        <v>39</v>
      </c>
      <c r="F223" s="5" t="s">
        <v>73</v>
      </c>
      <c r="G223" s="32" t="s">
        <v>1245</v>
      </c>
      <c r="H223" s="5">
        <v>1</v>
      </c>
    </row>
    <row r="224" spans="1:8" ht="16.2" x14ac:dyDescent="0.3">
      <c r="A224" s="5">
        <v>222</v>
      </c>
      <c r="B224" s="4" t="s">
        <v>1671</v>
      </c>
      <c r="C224" s="3" t="s">
        <v>1672</v>
      </c>
      <c r="D224" s="4" t="s">
        <v>1666</v>
      </c>
      <c r="E224" s="2" t="s">
        <v>39</v>
      </c>
      <c r="F224" s="5" t="s">
        <v>73</v>
      </c>
      <c r="G224" s="32" t="s">
        <v>1245</v>
      </c>
      <c r="H224" s="5">
        <v>1</v>
      </c>
    </row>
    <row r="225" spans="1:8" ht="16.2" x14ac:dyDescent="0.3">
      <c r="A225" s="5">
        <v>223</v>
      </c>
      <c r="B225" s="4" t="s">
        <v>1673</v>
      </c>
      <c r="C225" s="3" t="s">
        <v>1674</v>
      </c>
      <c r="D225" s="4" t="s">
        <v>1666</v>
      </c>
      <c r="E225" s="2" t="s">
        <v>39</v>
      </c>
      <c r="F225" s="5" t="s">
        <v>73</v>
      </c>
      <c r="G225" s="32" t="s">
        <v>1245</v>
      </c>
      <c r="H225" s="5">
        <v>1</v>
      </c>
    </row>
    <row r="226" spans="1:8" ht="16.2" x14ac:dyDescent="0.3">
      <c r="A226" s="5">
        <v>224</v>
      </c>
      <c r="B226" s="4" t="s">
        <v>1675</v>
      </c>
      <c r="C226" s="3" t="s">
        <v>1676</v>
      </c>
      <c r="D226" s="4" t="s">
        <v>1666</v>
      </c>
      <c r="E226" s="2" t="s">
        <v>39</v>
      </c>
      <c r="F226" s="5" t="s">
        <v>73</v>
      </c>
      <c r="G226" s="32" t="s">
        <v>1245</v>
      </c>
      <c r="H226" s="5">
        <v>1</v>
      </c>
    </row>
    <row r="227" spans="1:8" ht="16.2" x14ac:dyDescent="0.3">
      <c r="A227" s="5">
        <v>225</v>
      </c>
      <c r="B227" s="4" t="s">
        <v>1677</v>
      </c>
      <c r="C227" s="3" t="s">
        <v>1678</v>
      </c>
      <c r="D227" s="4" t="s">
        <v>1666</v>
      </c>
      <c r="E227" s="2" t="s">
        <v>39</v>
      </c>
      <c r="F227" s="5" t="s">
        <v>73</v>
      </c>
      <c r="G227" s="32" t="s">
        <v>1245</v>
      </c>
      <c r="H227" s="5">
        <v>1</v>
      </c>
    </row>
    <row r="228" spans="1:8" ht="16.2" x14ac:dyDescent="0.3">
      <c r="A228" s="5">
        <v>226</v>
      </c>
      <c r="B228" s="4" t="s">
        <v>1679</v>
      </c>
      <c r="C228" s="3" t="s">
        <v>1680</v>
      </c>
      <c r="D228" s="4" t="s">
        <v>1681</v>
      </c>
      <c r="E228" s="2" t="s">
        <v>39</v>
      </c>
      <c r="F228" s="5" t="s">
        <v>73</v>
      </c>
      <c r="G228" s="32" t="s">
        <v>1245</v>
      </c>
      <c r="H228" s="5">
        <v>1</v>
      </c>
    </row>
    <row r="229" spans="1:8" ht="16.2" x14ac:dyDescent="0.3">
      <c r="A229" s="5">
        <v>227</v>
      </c>
      <c r="B229" s="4" t="s">
        <v>1682</v>
      </c>
      <c r="C229" s="3" t="s">
        <v>1672</v>
      </c>
      <c r="D229" s="4" t="s">
        <v>1666</v>
      </c>
      <c r="E229" s="2" t="s">
        <v>39</v>
      </c>
      <c r="F229" s="5" t="s">
        <v>73</v>
      </c>
      <c r="G229" s="32" t="s">
        <v>1245</v>
      </c>
      <c r="H229" s="5">
        <v>1</v>
      </c>
    </row>
    <row r="230" spans="1:8" ht="16.2" x14ac:dyDescent="0.3">
      <c r="A230" s="5">
        <v>228</v>
      </c>
      <c r="B230" s="2" t="s">
        <v>1683</v>
      </c>
      <c r="C230" s="3" t="s">
        <v>1684</v>
      </c>
      <c r="D230" s="4" t="s">
        <v>1666</v>
      </c>
      <c r="E230" s="2" t="s">
        <v>39</v>
      </c>
      <c r="F230" s="5" t="s">
        <v>73</v>
      </c>
      <c r="G230" s="32" t="s">
        <v>1245</v>
      </c>
      <c r="H230" s="5">
        <v>1</v>
      </c>
    </row>
    <row r="231" spans="1:8" ht="16.2" x14ac:dyDescent="0.3">
      <c r="A231" s="5">
        <v>229</v>
      </c>
      <c r="B231" s="2" t="s">
        <v>1685</v>
      </c>
      <c r="C231" s="3" t="s">
        <v>1686</v>
      </c>
      <c r="D231" s="4" t="s">
        <v>1687</v>
      </c>
      <c r="E231" s="2" t="s">
        <v>39</v>
      </c>
      <c r="F231" s="5" t="s">
        <v>73</v>
      </c>
      <c r="G231" s="32" t="s">
        <v>1245</v>
      </c>
      <c r="H231" s="5">
        <v>1</v>
      </c>
    </row>
    <row r="232" spans="1:8" ht="16.2" x14ac:dyDescent="0.3">
      <c r="A232" s="5">
        <v>230</v>
      </c>
      <c r="B232" s="4" t="s">
        <v>1688</v>
      </c>
      <c r="C232" s="3" t="s">
        <v>1686</v>
      </c>
      <c r="D232" s="4" t="s">
        <v>1687</v>
      </c>
      <c r="E232" s="2" t="s">
        <v>39</v>
      </c>
      <c r="F232" s="5" t="s">
        <v>73</v>
      </c>
      <c r="G232" s="32" t="s">
        <v>1245</v>
      </c>
      <c r="H232" s="5">
        <v>1</v>
      </c>
    </row>
    <row r="233" spans="1:8" ht="16.2" x14ac:dyDescent="0.3">
      <c r="A233" s="5">
        <v>231</v>
      </c>
      <c r="B233" s="4" t="s">
        <v>1689</v>
      </c>
      <c r="C233" s="3" t="s">
        <v>1690</v>
      </c>
      <c r="D233" s="4" t="s">
        <v>1691</v>
      </c>
      <c r="E233" s="4" t="s">
        <v>39</v>
      </c>
      <c r="F233" s="5" t="s">
        <v>819</v>
      </c>
      <c r="G233" s="32" t="s">
        <v>1245</v>
      </c>
      <c r="H233" s="5">
        <v>1</v>
      </c>
    </row>
    <row r="234" spans="1:8" ht="16.2" x14ac:dyDescent="0.3">
      <c r="A234" s="5">
        <v>232</v>
      </c>
      <c r="B234" s="4" t="s">
        <v>1692</v>
      </c>
      <c r="C234" s="3" t="s">
        <v>1693</v>
      </c>
      <c r="D234" s="4" t="s">
        <v>1694</v>
      </c>
      <c r="E234" s="4" t="s">
        <v>39</v>
      </c>
      <c r="F234" s="5" t="s">
        <v>819</v>
      </c>
      <c r="G234" s="32" t="s">
        <v>1245</v>
      </c>
      <c r="H234" s="5">
        <v>1</v>
      </c>
    </row>
    <row r="235" spans="1:8" ht="16.2" x14ac:dyDescent="0.3">
      <c r="A235" s="5">
        <v>233</v>
      </c>
      <c r="B235" s="4" t="s">
        <v>1695</v>
      </c>
      <c r="C235" s="3" t="s">
        <v>1696</v>
      </c>
      <c r="D235" s="4" t="s">
        <v>1697</v>
      </c>
      <c r="E235" s="4" t="s">
        <v>39</v>
      </c>
      <c r="F235" s="5" t="s">
        <v>819</v>
      </c>
      <c r="G235" s="32" t="s">
        <v>1245</v>
      </c>
      <c r="H235" s="5">
        <v>1</v>
      </c>
    </row>
    <row r="236" spans="1:8" ht="16.2" x14ac:dyDescent="0.3">
      <c r="A236" s="5">
        <v>234</v>
      </c>
      <c r="B236" s="4" t="s">
        <v>1698</v>
      </c>
      <c r="C236" s="3" t="s">
        <v>1699</v>
      </c>
      <c r="D236" s="4" t="s">
        <v>1700</v>
      </c>
      <c r="E236" s="4" t="s">
        <v>39</v>
      </c>
      <c r="F236" s="5" t="s">
        <v>819</v>
      </c>
      <c r="G236" s="32" t="s">
        <v>1245</v>
      </c>
      <c r="H236" s="5">
        <v>1</v>
      </c>
    </row>
    <row r="237" spans="1:8" ht="16.2" x14ac:dyDescent="0.3">
      <c r="A237" s="5">
        <v>235</v>
      </c>
      <c r="B237" s="4" t="s">
        <v>1701</v>
      </c>
      <c r="C237" s="3" t="s">
        <v>1702</v>
      </c>
      <c r="D237" s="4" t="s">
        <v>1700</v>
      </c>
      <c r="E237" s="4" t="s">
        <v>39</v>
      </c>
      <c r="F237" s="5" t="s">
        <v>819</v>
      </c>
      <c r="G237" s="32" t="s">
        <v>1245</v>
      </c>
      <c r="H237" s="5">
        <v>1</v>
      </c>
    </row>
    <row r="238" spans="1:8" ht="16.2" x14ac:dyDescent="0.3">
      <c r="A238" s="5">
        <v>236</v>
      </c>
      <c r="B238" s="4" t="s">
        <v>1703</v>
      </c>
      <c r="C238" s="3" t="s">
        <v>1704</v>
      </c>
      <c r="D238" s="4" t="s">
        <v>1700</v>
      </c>
      <c r="E238" s="4" t="s">
        <v>39</v>
      </c>
      <c r="F238" s="5" t="s">
        <v>819</v>
      </c>
      <c r="G238" s="32" t="s">
        <v>1245</v>
      </c>
      <c r="H238" s="5">
        <v>1</v>
      </c>
    </row>
    <row r="239" spans="1:8" ht="16.2" x14ac:dyDescent="0.3">
      <c r="A239" s="5">
        <v>237</v>
      </c>
      <c r="B239" s="4" t="s">
        <v>1705</v>
      </c>
      <c r="C239" s="3" t="s">
        <v>1706</v>
      </c>
      <c r="D239" s="4" t="s">
        <v>1700</v>
      </c>
      <c r="E239" s="4" t="s">
        <v>39</v>
      </c>
      <c r="F239" s="5" t="s">
        <v>819</v>
      </c>
      <c r="G239" s="32" t="s">
        <v>1245</v>
      </c>
      <c r="H239" s="5">
        <v>1</v>
      </c>
    </row>
    <row r="240" spans="1:8" ht="16.2" x14ac:dyDescent="0.3">
      <c r="A240" s="5">
        <v>238</v>
      </c>
      <c r="B240" s="4" t="s">
        <v>1707</v>
      </c>
      <c r="C240" s="3" t="s">
        <v>1708</v>
      </c>
      <c r="D240" s="4" t="s">
        <v>1709</v>
      </c>
      <c r="E240" s="4" t="s">
        <v>39</v>
      </c>
      <c r="F240" s="5" t="s">
        <v>819</v>
      </c>
      <c r="G240" s="32" t="s">
        <v>1245</v>
      </c>
      <c r="H240" s="5">
        <v>1</v>
      </c>
    </row>
    <row r="241" spans="1:8" ht="16.2" x14ac:dyDescent="0.3">
      <c r="A241" s="5">
        <v>239</v>
      </c>
      <c r="B241" s="4" t="s">
        <v>1710</v>
      </c>
      <c r="C241" s="3" t="s">
        <v>1711</v>
      </c>
      <c r="D241" s="4" t="s">
        <v>1709</v>
      </c>
      <c r="E241" s="4" t="s">
        <v>49</v>
      </c>
      <c r="F241" s="5" t="s">
        <v>819</v>
      </c>
      <c r="G241" s="32" t="s">
        <v>1245</v>
      </c>
      <c r="H241" s="5">
        <v>1</v>
      </c>
    </row>
    <row r="242" spans="1:8" ht="16.2" x14ac:dyDescent="0.3">
      <c r="A242" s="5">
        <v>240</v>
      </c>
      <c r="B242" s="4" t="s">
        <v>1712</v>
      </c>
      <c r="C242" s="3" t="s">
        <v>1713</v>
      </c>
      <c r="D242" s="4" t="s">
        <v>1714</v>
      </c>
      <c r="E242" s="4" t="s">
        <v>49</v>
      </c>
      <c r="F242" s="5" t="s">
        <v>819</v>
      </c>
      <c r="G242" s="32" t="s">
        <v>1245</v>
      </c>
      <c r="H242" s="5">
        <v>1</v>
      </c>
    </row>
    <row r="243" spans="1:8" ht="16.2" x14ac:dyDescent="0.3">
      <c r="A243" s="5">
        <v>241</v>
      </c>
      <c r="B243" s="4" t="s">
        <v>1715</v>
      </c>
      <c r="C243" s="3" t="s">
        <v>1716</v>
      </c>
      <c r="D243" s="4" t="s">
        <v>1709</v>
      </c>
      <c r="E243" s="4" t="s">
        <v>1</v>
      </c>
      <c r="F243" s="5" t="s">
        <v>819</v>
      </c>
      <c r="G243" s="32" t="s">
        <v>1245</v>
      </c>
      <c r="H243" s="5">
        <v>1</v>
      </c>
    </row>
    <row r="244" spans="1:8" ht="16.2" x14ac:dyDescent="0.3">
      <c r="A244" s="5">
        <v>242</v>
      </c>
      <c r="B244" s="4" t="s">
        <v>1717</v>
      </c>
      <c r="C244" s="3" t="s">
        <v>1716</v>
      </c>
      <c r="D244" s="4" t="s">
        <v>1709</v>
      </c>
      <c r="E244" s="4" t="s">
        <v>2</v>
      </c>
      <c r="F244" s="5" t="s">
        <v>819</v>
      </c>
      <c r="G244" s="32" t="s">
        <v>1245</v>
      </c>
      <c r="H244" s="5">
        <v>1</v>
      </c>
    </row>
    <row r="245" spans="1:8" ht="16.2" x14ac:dyDescent="0.3">
      <c r="A245" s="5">
        <v>243</v>
      </c>
      <c r="B245" s="4" t="s">
        <v>1718</v>
      </c>
      <c r="C245" s="3" t="s">
        <v>1716</v>
      </c>
      <c r="D245" s="4" t="s">
        <v>1709</v>
      </c>
      <c r="E245" s="4" t="s">
        <v>2</v>
      </c>
      <c r="F245" s="5" t="s">
        <v>819</v>
      </c>
      <c r="G245" s="32" t="s">
        <v>1245</v>
      </c>
      <c r="H245" s="5">
        <v>1</v>
      </c>
    </row>
    <row r="246" spans="1:8" ht="16.2" x14ac:dyDescent="0.3">
      <c r="A246" s="5">
        <v>244</v>
      </c>
      <c r="B246" s="4" t="s">
        <v>1719</v>
      </c>
      <c r="C246" s="3" t="s">
        <v>1716</v>
      </c>
      <c r="D246" s="4" t="s">
        <v>1709</v>
      </c>
      <c r="E246" s="4" t="s">
        <v>0</v>
      </c>
      <c r="F246" s="5" t="s">
        <v>819</v>
      </c>
      <c r="G246" s="32" t="s">
        <v>1245</v>
      </c>
      <c r="H246" s="5">
        <v>1</v>
      </c>
    </row>
    <row r="247" spans="1:8" ht="16.2" x14ac:dyDescent="0.3">
      <c r="A247" s="5">
        <v>245</v>
      </c>
      <c r="B247" s="4" t="s">
        <v>1720</v>
      </c>
      <c r="C247" s="3" t="s">
        <v>1716</v>
      </c>
      <c r="D247" s="4" t="s">
        <v>1709</v>
      </c>
      <c r="E247" s="4" t="s">
        <v>0</v>
      </c>
      <c r="F247" s="5" t="s">
        <v>819</v>
      </c>
      <c r="G247" s="32" t="s">
        <v>1245</v>
      </c>
      <c r="H247" s="5">
        <v>1</v>
      </c>
    </row>
    <row r="248" spans="1:8" ht="16.2" x14ac:dyDescent="0.3">
      <c r="A248" s="5">
        <v>246</v>
      </c>
      <c r="B248" s="4" t="s">
        <v>1721</v>
      </c>
      <c r="C248" s="3" t="s">
        <v>1716</v>
      </c>
      <c r="D248" s="4" t="s">
        <v>1709</v>
      </c>
      <c r="E248" s="4" t="s">
        <v>40</v>
      </c>
      <c r="F248" s="5" t="s">
        <v>819</v>
      </c>
      <c r="G248" s="32" t="s">
        <v>1245</v>
      </c>
      <c r="H248" s="5">
        <v>1</v>
      </c>
    </row>
    <row r="249" spans="1:8" ht="16.2" x14ac:dyDescent="0.3">
      <c r="A249" s="5">
        <v>247</v>
      </c>
      <c r="B249" s="4" t="s">
        <v>1722</v>
      </c>
      <c r="C249" s="3" t="s">
        <v>1716</v>
      </c>
      <c r="D249" s="4" t="s">
        <v>1709</v>
      </c>
      <c r="E249" s="4" t="s">
        <v>28</v>
      </c>
      <c r="F249" s="5" t="s">
        <v>819</v>
      </c>
      <c r="G249" s="32" t="s">
        <v>1245</v>
      </c>
      <c r="H249" s="5">
        <v>1</v>
      </c>
    </row>
    <row r="250" spans="1:8" ht="16.2" x14ac:dyDescent="0.3">
      <c r="A250" s="5">
        <v>248</v>
      </c>
      <c r="B250" s="4" t="s">
        <v>1723</v>
      </c>
      <c r="C250" s="3" t="s">
        <v>1716</v>
      </c>
      <c r="D250" s="4" t="s">
        <v>1709</v>
      </c>
      <c r="E250" s="4" t="s">
        <v>22</v>
      </c>
      <c r="F250" s="5" t="s">
        <v>819</v>
      </c>
      <c r="G250" s="32" t="s">
        <v>1245</v>
      </c>
      <c r="H250" s="5">
        <v>1</v>
      </c>
    </row>
    <row r="251" spans="1:8" ht="16.2" x14ac:dyDescent="0.3">
      <c r="A251" s="5">
        <v>249</v>
      </c>
      <c r="B251" s="4" t="s">
        <v>1724</v>
      </c>
      <c r="C251" s="3" t="s">
        <v>1716</v>
      </c>
      <c r="D251" s="4" t="s">
        <v>1709</v>
      </c>
      <c r="E251" s="4" t="s">
        <v>22</v>
      </c>
      <c r="F251" s="5" t="s">
        <v>819</v>
      </c>
      <c r="G251" s="32" t="s">
        <v>1245</v>
      </c>
      <c r="H251" s="5">
        <v>1</v>
      </c>
    </row>
    <row r="252" spans="1:8" ht="16.2" x14ac:dyDescent="0.3">
      <c r="A252" s="5">
        <v>250</v>
      </c>
      <c r="B252" s="4" t="s">
        <v>1725</v>
      </c>
      <c r="C252" s="3" t="s">
        <v>1716</v>
      </c>
      <c r="D252" s="4" t="s">
        <v>1709</v>
      </c>
      <c r="E252" s="4" t="s">
        <v>22</v>
      </c>
      <c r="F252" s="5" t="s">
        <v>819</v>
      </c>
      <c r="G252" s="32" t="s">
        <v>1245</v>
      </c>
      <c r="H252" s="5">
        <v>1</v>
      </c>
    </row>
    <row r="253" spans="1:8" ht="16.2" x14ac:dyDescent="0.3">
      <c r="A253" s="5">
        <v>251</v>
      </c>
      <c r="B253" s="4" t="s">
        <v>1726</v>
      </c>
      <c r="C253" s="3" t="s">
        <v>1727</v>
      </c>
      <c r="D253" s="4" t="s">
        <v>1728</v>
      </c>
      <c r="E253" s="4" t="s">
        <v>22</v>
      </c>
      <c r="F253" s="5" t="s">
        <v>819</v>
      </c>
      <c r="G253" s="32" t="s">
        <v>1245</v>
      </c>
      <c r="H253" s="5">
        <v>1</v>
      </c>
    </row>
    <row r="254" spans="1:8" ht="16.2" x14ac:dyDescent="0.3">
      <c r="A254" s="5">
        <v>252</v>
      </c>
      <c r="B254" s="4" t="s">
        <v>1729</v>
      </c>
      <c r="C254" s="3" t="s">
        <v>1730</v>
      </c>
      <c r="D254" s="4" t="s">
        <v>1731</v>
      </c>
      <c r="E254" s="4" t="s">
        <v>22</v>
      </c>
      <c r="F254" s="5" t="s">
        <v>819</v>
      </c>
      <c r="G254" s="32" t="s">
        <v>1245</v>
      </c>
      <c r="H254" s="5">
        <v>1</v>
      </c>
    </row>
    <row r="255" spans="1:8" ht="16.2" x14ac:dyDescent="0.3">
      <c r="A255" s="5">
        <v>253</v>
      </c>
      <c r="B255" s="4" t="s">
        <v>1732</v>
      </c>
      <c r="C255" s="3" t="s">
        <v>1733</v>
      </c>
      <c r="D255" s="4" t="s">
        <v>1734</v>
      </c>
      <c r="E255" s="4" t="s">
        <v>22</v>
      </c>
      <c r="F255" s="5" t="s">
        <v>819</v>
      </c>
      <c r="G255" s="32" t="s">
        <v>1245</v>
      </c>
      <c r="H255" s="5">
        <v>1</v>
      </c>
    </row>
    <row r="256" spans="1:8" ht="16.2" x14ac:dyDescent="0.3">
      <c r="A256" s="5">
        <v>254</v>
      </c>
      <c r="B256" s="4" t="s">
        <v>1735</v>
      </c>
      <c r="C256" s="3" t="s">
        <v>1733</v>
      </c>
      <c r="D256" s="4" t="s">
        <v>1734</v>
      </c>
      <c r="E256" s="4" t="s">
        <v>22</v>
      </c>
      <c r="F256" s="5" t="s">
        <v>819</v>
      </c>
      <c r="G256" s="32" t="s">
        <v>1245</v>
      </c>
      <c r="H256" s="5">
        <v>1</v>
      </c>
    </row>
    <row r="257" spans="1:8" ht="16.2" x14ac:dyDescent="0.3">
      <c r="A257" s="5">
        <v>255</v>
      </c>
      <c r="B257" s="4" t="s">
        <v>1736</v>
      </c>
      <c r="C257" s="3" t="s">
        <v>1737</v>
      </c>
      <c r="D257" s="4" t="s">
        <v>1250</v>
      </c>
      <c r="E257" s="4" t="s">
        <v>22</v>
      </c>
      <c r="F257" s="5" t="s">
        <v>819</v>
      </c>
      <c r="G257" s="32" t="s">
        <v>1245</v>
      </c>
      <c r="H257" s="5">
        <v>1</v>
      </c>
    </row>
    <row r="258" spans="1:8" ht="16.2" x14ac:dyDescent="0.3">
      <c r="A258" s="5">
        <v>256</v>
      </c>
      <c r="B258" s="4" t="s">
        <v>1738</v>
      </c>
      <c r="C258" s="3" t="s">
        <v>1737</v>
      </c>
      <c r="D258" s="4" t="s">
        <v>1250</v>
      </c>
      <c r="E258" s="4" t="s">
        <v>22</v>
      </c>
      <c r="F258" s="5" t="s">
        <v>819</v>
      </c>
      <c r="G258" s="32" t="s">
        <v>1245</v>
      </c>
      <c r="H258" s="5">
        <v>1</v>
      </c>
    </row>
    <row r="259" spans="1:8" ht="16.2" x14ac:dyDescent="0.3">
      <c r="A259" s="5">
        <v>257</v>
      </c>
      <c r="B259" s="4" t="s">
        <v>1739</v>
      </c>
      <c r="C259" s="3" t="s">
        <v>1737</v>
      </c>
      <c r="D259" s="4" t="s">
        <v>1250</v>
      </c>
      <c r="E259" s="4" t="s">
        <v>22</v>
      </c>
      <c r="F259" s="5" t="s">
        <v>819</v>
      </c>
      <c r="G259" s="32" t="s">
        <v>1245</v>
      </c>
      <c r="H259" s="5">
        <v>1</v>
      </c>
    </row>
    <row r="260" spans="1:8" ht="16.2" x14ac:dyDescent="0.3">
      <c r="A260" s="5">
        <v>258</v>
      </c>
      <c r="B260" s="4" t="s">
        <v>1740</v>
      </c>
      <c r="C260" s="3" t="s">
        <v>1741</v>
      </c>
      <c r="D260" s="4" t="s">
        <v>1250</v>
      </c>
      <c r="E260" s="4" t="s">
        <v>22</v>
      </c>
      <c r="F260" s="5" t="s">
        <v>819</v>
      </c>
      <c r="G260" s="32" t="s">
        <v>1245</v>
      </c>
      <c r="H260" s="5">
        <v>1</v>
      </c>
    </row>
    <row r="261" spans="1:8" ht="16.2" x14ac:dyDescent="0.3">
      <c r="A261" s="5">
        <v>259</v>
      </c>
      <c r="B261" s="2" t="s">
        <v>1742</v>
      </c>
      <c r="C261" s="3" t="s">
        <v>1743</v>
      </c>
      <c r="D261" s="4" t="s">
        <v>1250</v>
      </c>
      <c r="E261" s="4" t="s">
        <v>14</v>
      </c>
      <c r="F261" s="5" t="s">
        <v>982</v>
      </c>
      <c r="G261" s="32" t="s">
        <v>1245</v>
      </c>
      <c r="H261" s="5">
        <v>1</v>
      </c>
    </row>
    <row r="262" spans="1:8" ht="16.2" x14ac:dyDescent="0.3">
      <c r="A262" s="5">
        <v>260</v>
      </c>
      <c r="B262" s="4" t="s">
        <v>1744</v>
      </c>
      <c r="C262" s="3" t="s">
        <v>1745</v>
      </c>
      <c r="D262" s="4" t="s">
        <v>1250</v>
      </c>
      <c r="E262" s="4" t="s">
        <v>14</v>
      </c>
      <c r="F262" s="5" t="s">
        <v>819</v>
      </c>
      <c r="G262" s="32" t="s">
        <v>1245</v>
      </c>
      <c r="H262" s="5">
        <v>1</v>
      </c>
    </row>
    <row r="263" spans="1:8" ht="16.2" x14ac:dyDescent="0.3">
      <c r="A263" s="5">
        <v>261</v>
      </c>
      <c r="B263" s="4" t="s">
        <v>1746</v>
      </c>
      <c r="C263" s="3" t="s">
        <v>1747</v>
      </c>
      <c r="D263" s="4" t="s">
        <v>1250</v>
      </c>
      <c r="E263" s="4" t="s">
        <v>28</v>
      </c>
      <c r="F263" s="5" t="s">
        <v>819</v>
      </c>
      <c r="G263" s="32" t="s">
        <v>1245</v>
      </c>
      <c r="H263" s="5">
        <v>1</v>
      </c>
    </row>
    <row r="264" spans="1:8" ht="16.2" x14ac:dyDescent="0.3">
      <c r="A264" s="5">
        <v>262</v>
      </c>
      <c r="B264" s="4" t="s">
        <v>1748</v>
      </c>
      <c r="C264" s="3" t="s">
        <v>1749</v>
      </c>
      <c r="D264" s="4" t="s">
        <v>1250</v>
      </c>
      <c r="E264" s="4" t="s">
        <v>3</v>
      </c>
      <c r="F264" s="5" t="s">
        <v>819</v>
      </c>
      <c r="G264" s="32" t="s">
        <v>1245</v>
      </c>
      <c r="H264" s="5">
        <v>1</v>
      </c>
    </row>
    <row r="265" spans="1:8" ht="16.2" x14ac:dyDescent="0.3">
      <c r="A265" s="5">
        <v>263</v>
      </c>
      <c r="B265" s="4" t="s">
        <v>1750</v>
      </c>
      <c r="C265" s="3" t="s">
        <v>1751</v>
      </c>
      <c r="D265" s="4" t="s">
        <v>1250</v>
      </c>
      <c r="E265" s="4" t="s">
        <v>29</v>
      </c>
      <c r="F265" s="5" t="s">
        <v>75</v>
      </c>
      <c r="G265" s="32" t="s">
        <v>1245</v>
      </c>
      <c r="H265" s="5">
        <v>1</v>
      </c>
    </row>
    <row r="266" spans="1:8" ht="16.2" x14ac:dyDescent="0.3">
      <c r="A266" s="5">
        <v>264</v>
      </c>
      <c r="B266" s="4" t="s">
        <v>1752</v>
      </c>
      <c r="C266" s="3" t="s">
        <v>1753</v>
      </c>
      <c r="D266" s="4" t="s">
        <v>1250</v>
      </c>
      <c r="E266" s="4" t="s">
        <v>4</v>
      </c>
      <c r="F266" s="5" t="s">
        <v>73</v>
      </c>
      <c r="G266" s="32" t="s">
        <v>1245</v>
      </c>
      <c r="H266" s="5">
        <v>1</v>
      </c>
    </row>
    <row r="267" spans="1:8" ht="16.2" x14ac:dyDescent="0.3">
      <c r="A267" s="5">
        <v>265</v>
      </c>
      <c r="B267" s="4" t="s">
        <v>1754</v>
      </c>
      <c r="C267" s="3" t="s">
        <v>1755</v>
      </c>
      <c r="D267" s="4" t="s">
        <v>1250</v>
      </c>
      <c r="E267" s="4" t="s">
        <v>4</v>
      </c>
      <c r="F267" s="5" t="s">
        <v>73</v>
      </c>
      <c r="G267" s="32" t="s">
        <v>1245</v>
      </c>
      <c r="H267" s="5">
        <v>1</v>
      </c>
    </row>
    <row r="268" spans="1:8" ht="16.2" x14ac:dyDescent="0.3">
      <c r="A268" s="5">
        <v>266</v>
      </c>
      <c r="B268" s="4" t="s">
        <v>1756</v>
      </c>
      <c r="C268" s="3" t="s">
        <v>1757</v>
      </c>
      <c r="D268" s="4" t="s">
        <v>1250</v>
      </c>
      <c r="E268" s="4" t="s">
        <v>4</v>
      </c>
      <c r="F268" s="5" t="s">
        <v>982</v>
      </c>
      <c r="G268" s="32" t="s">
        <v>1245</v>
      </c>
      <c r="H268" s="5">
        <v>1</v>
      </c>
    </row>
    <row r="269" spans="1:8" ht="16.2" x14ac:dyDescent="0.3">
      <c r="A269" s="5">
        <v>267</v>
      </c>
      <c r="B269" s="4" t="s">
        <v>1758</v>
      </c>
      <c r="C269" s="3" t="s">
        <v>1759</v>
      </c>
      <c r="D269" s="4" t="s">
        <v>1250</v>
      </c>
      <c r="E269" s="4" t="s">
        <v>4</v>
      </c>
      <c r="F269" s="5" t="s">
        <v>982</v>
      </c>
      <c r="G269" s="32" t="s">
        <v>1245</v>
      </c>
      <c r="H269" s="5">
        <v>1</v>
      </c>
    </row>
    <row r="270" spans="1:8" ht="16.2" x14ac:dyDescent="0.3">
      <c r="A270" s="5">
        <v>268</v>
      </c>
      <c r="B270" s="4" t="s">
        <v>1760</v>
      </c>
      <c r="C270" s="3" t="s">
        <v>1761</v>
      </c>
      <c r="D270" s="4" t="s">
        <v>1250</v>
      </c>
      <c r="E270" s="4" t="s">
        <v>28</v>
      </c>
      <c r="F270" s="5" t="s">
        <v>982</v>
      </c>
      <c r="G270" s="32" t="s">
        <v>1245</v>
      </c>
      <c r="H270" s="5">
        <v>1</v>
      </c>
    </row>
    <row r="271" spans="1:8" ht="16.2" x14ac:dyDescent="0.3">
      <c r="A271" s="5">
        <v>269</v>
      </c>
      <c r="B271" s="4" t="s">
        <v>1762</v>
      </c>
      <c r="C271" s="3" t="s">
        <v>1763</v>
      </c>
      <c r="D271" s="4" t="s">
        <v>1250</v>
      </c>
      <c r="E271" s="4" t="s">
        <v>5</v>
      </c>
      <c r="F271" s="5" t="s">
        <v>73</v>
      </c>
      <c r="G271" s="32" t="s">
        <v>1245</v>
      </c>
      <c r="H271" s="5">
        <v>1</v>
      </c>
    </row>
    <row r="272" spans="1:8" ht="16.2" x14ac:dyDescent="0.3">
      <c r="A272" s="5">
        <v>270</v>
      </c>
      <c r="B272" s="4" t="s">
        <v>1764</v>
      </c>
      <c r="C272" s="3" t="s">
        <v>1765</v>
      </c>
      <c r="D272" s="4" t="s">
        <v>1250</v>
      </c>
      <c r="E272" s="4" t="s">
        <v>29</v>
      </c>
      <c r="F272" s="5" t="s">
        <v>73</v>
      </c>
      <c r="G272" s="32" t="s">
        <v>1245</v>
      </c>
      <c r="H272" s="5">
        <v>1</v>
      </c>
    </row>
    <row r="273" spans="1:8" ht="16.2" x14ac:dyDescent="0.3">
      <c r="A273" s="5">
        <v>271</v>
      </c>
      <c r="B273" s="4" t="s">
        <v>1766</v>
      </c>
      <c r="C273" s="3" t="s">
        <v>1767</v>
      </c>
      <c r="D273" s="4" t="s">
        <v>1250</v>
      </c>
      <c r="E273" s="4" t="s">
        <v>29</v>
      </c>
      <c r="F273" s="5" t="s">
        <v>73</v>
      </c>
      <c r="G273" s="32" t="s">
        <v>1245</v>
      </c>
      <c r="H273" s="5">
        <v>1</v>
      </c>
    </row>
    <row r="274" spans="1:8" ht="16.2" x14ac:dyDescent="0.3">
      <c r="A274" s="5">
        <v>272</v>
      </c>
      <c r="B274" s="4" t="s">
        <v>1768</v>
      </c>
      <c r="C274" s="3" t="s">
        <v>1769</v>
      </c>
      <c r="D274" s="4" t="s">
        <v>1250</v>
      </c>
      <c r="E274" s="4" t="s">
        <v>29</v>
      </c>
      <c r="F274" s="5" t="s">
        <v>73</v>
      </c>
      <c r="G274" s="32" t="s">
        <v>1245</v>
      </c>
      <c r="H274" s="5">
        <v>1</v>
      </c>
    </row>
    <row r="275" spans="1:8" ht="16.2" x14ac:dyDescent="0.3">
      <c r="A275" s="5">
        <v>273</v>
      </c>
      <c r="B275" s="4" t="s">
        <v>1770</v>
      </c>
      <c r="C275" s="3" t="s">
        <v>1737</v>
      </c>
      <c r="D275" s="4" t="s">
        <v>1250</v>
      </c>
      <c r="E275" s="4" t="s">
        <v>29</v>
      </c>
      <c r="F275" s="5" t="s">
        <v>819</v>
      </c>
      <c r="G275" s="32" t="s">
        <v>1245</v>
      </c>
      <c r="H275" s="5">
        <v>1</v>
      </c>
    </row>
    <row r="276" spans="1:8" ht="16.2" x14ac:dyDescent="0.3">
      <c r="A276" s="5">
        <v>274</v>
      </c>
      <c r="B276" s="4" t="s">
        <v>1771</v>
      </c>
      <c r="C276" s="3" t="s">
        <v>1772</v>
      </c>
      <c r="D276" s="4" t="s">
        <v>1250</v>
      </c>
      <c r="E276" s="4" t="s">
        <v>29</v>
      </c>
      <c r="F276" s="5" t="s">
        <v>819</v>
      </c>
      <c r="G276" s="32" t="s">
        <v>1245</v>
      </c>
      <c r="H276" s="5">
        <v>1</v>
      </c>
    </row>
    <row r="277" spans="1:8" ht="16.2" x14ac:dyDescent="0.3">
      <c r="A277" s="5">
        <v>275</v>
      </c>
      <c r="B277" s="4" t="s">
        <v>1773</v>
      </c>
      <c r="C277" s="3" t="s">
        <v>1737</v>
      </c>
      <c r="D277" s="4" t="s">
        <v>1250</v>
      </c>
      <c r="E277" s="4" t="s">
        <v>29</v>
      </c>
      <c r="F277" s="5" t="s">
        <v>819</v>
      </c>
      <c r="G277" s="32" t="s">
        <v>1245</v>
      </c>
      <c r="H277" s="5">
        <v>1</v>
      </c>
    </row>
    <row r="278" spans="1:8" ht="16.2" x14ac:dyDescent="0.3">
      <c r="A278" s="5">
        <v>276</v>
      </c>
      <c r="B278" s="4" t="s">
        <v>1774</v>
      </c>
      <c r="C278" s="3" t="s">
        <v>1737</v>
      </c>
      <c r="D278" s="4" t="s">
        <v>1250</v>
      </c>
      <c r="E278" s="4" t="s">
        <v>29</v>
      </c>
      <c r="F278" s="5" t="s">
        <v>982</v>
      </c>
      <c r="G278" s="32" t="s">
        <v>1245</v>
      </c>
      <c r="H278" s="5">
        <v>1</v>
      </c>
    </row>
    <row r="279" spans="1:8" ht="16.2" x14ac:dyDescent="0.3">
      <c r="A279" s="5">
        <v>277</v>
      </c>
      <c r="B279" s="4" t="s">
        <v>1775</v>
      </c>
      <c r="C279" s="3" t="s">
        <v>1776</v>
      </c>
      <c r="D279" s="4" t="s">
        <v>1250</v>
      </c>
      <c r="E279" s="4" t="s">
        <v>6</v>
      </c>
      <c r="F279" s="5" t="s">
        <v>73</v>
      </c>
      <c r="G279" s="32" t="s">
        <v>1245</v>
      </c>
      <c r="H279" s="5">
        <v>1</v>
      </c>
    </row>
    <row r="280" spans="1:8" ht="16.2" x14ac:dyDescent="0.3">
      <c r="A280" s="5">
        <v>278</v>
      </c>
      <c r="B280" s="4" t="s">
        <v>1777</v>
      </c>
      <c r="C280" s="3" t="s">
        <v>1737</v>
      </c>
      <c r="D280" s="4" t="s">
        <v>1250</v>
      </c>
      <c r="E280" s="4" t="s">
        <v>19</v>
      </c>
      <c r="F280" s="5" t="s">
        <v>1325</v>
      </c>
      <c r="G280" s="32" t="s">
        <v>1245</v>
      </c>
      <c r="H280" s="5">
        <v>1</v>
      </c>
    </row>
    <row r="281" spans="1:8" ht="16.2" x14ac:dyDescent="0.3">
      <c r="A281" s="5">
        <v>279</v>
      </c>
      <c r="B281" s="4" t="s">
        <v>1778</v>
      </c>
      <c r="C281" s="3" t="s">
        <v>1737</v>
      </c>
      <c r="D281" s="4" t="s">
        <v>1250</v>
      </c>
      <c r="E281" s="4" t="s">
        <v>36</v>
      </c>
      <c r="F281" s="5" t="s">
        <v>819</v>
      </c>
      <c r="G281" s="32" t="s">
        <v>1245</v>
      </c>
      <c r="H281" s="5">
        <v>1</v>
      </c>
    </row>
    <row r="282" spans="1:8" ht="16.2" x14ac:dyDescent="0.3">
      <c r="A282" s="5">
        <v>280</v>
      </c>
      <c r="B282" s="4" t="s">
        <v>1779</v>
      </c>
      <c r="C282" s="3" t="s">
        <v>1737</v>
      </c>
      <c r="D282" s="4" t="s">
        <v>1250</v>
      </c>
      <c r="E282" s="4" t="s">
        <v>36</v>
      </c>
      <c r="F282" s="5" t="s">
        <v>819</v>
      </c>
      <c r="G282" s="32" t="s">
        <v>1245</v>
      </c>
      <c r="H282" s="5">
        <v>1</v>
      </c>
    </row>
    <row r="283" spans="1:8" ht="16.2" x14ac:dyDescent="0.3">
      <c r="A283" s="5">
        <v>281</v>
      </c>
      <c r="B283" s="4" t="s">
        <v>1780</v>
      </c>
      <c r="C283" s="3" t="s">
        <v>1737</v>
      </c>
      <c r="D283" s="4" t="s">
        <v>1250</v>
      </c>
      <c r="E283" s="4" t="s">
        <v>36</v>
      </c>
      <c r="F283" s="5" t="s">
        <v>819</v>
      </c>
      <c r="G283" s="32" t="s">
        <v>1245</v>
      </c>
      <c r="H283" s="5">
        <v>1</v>
      </c>
    </row>
    <row r="284" spans="1:8" ht="16.2" x14ac:dyDescent="0.3">
      <c r="A284" s="5">
        <v>282</v>
      </c>
      <c r="B284" s="4" t="s">
        <v>1781</v>
      </c>
      <c r="C284" s="3" t="s">
        <v>1737</v>
      </c>
      <c r="D284" s="4" t="s">
        <v>1250</v>
      </c>
      <c r="E284" s="4" t="s">
        <v>36</v>
      </c>
      <c r="F284" s="5" t="s">
        <v>819</v>
      </c>
      <c r="G284" s="32" t="s">
        <v>1245</v>
      </c>
      <c r="H284" s="5">
        <v>1</v>
      </c>
    </row>
    <row r="285" spans="1:8" ht="16.2" x14ac:dyDescent="0.3">
      <c r="A285" s="5">
        <v>283</v>
      </c>
      <c r="B285" s="4" t="s">
        <v>1782</v>
      </c>
      <c r="C285" s="3" t="s">
        <v>1737</v>
      </c>
      <c r="D285" s="4" t="s">
        <v>1250</v>
      </c>
      <c r="E285" s="4" t="s">
        <v>36</v>
      </c>
      <c r="F285" s="5" t="s">
        <v>819</v>
      </c>
      <c r="G285" s="32" t="s">
        <v>1245</v>
      </c>
      <c r="H285" s="5">
        <v>1</v>
      </c>
    </row>
    <row r="286" spans="1:8" ht="16.2" x14ac:dyDescent="0.3">
      <c r="A286" s="5">
        <v>284</v>
      </c>
      <c r="B286" s="4" t="s">
        <v>1783</v>
      </c>
      <c r="C286" s="3" t="s">
        <v>1784</v>
      </c>
      <c r="D286" s="4" t="s">
        <v>1250</v>
      </c>
      <c r="E286" s="4" t="s">
        <v>36</v>
      </c>
      <c r="F286" s="5" t="s">
        <v>819</v>
      </c>
      <c r="G286" s="32" t="s">
        <v>1245</v>
      </c>
      <c r="H286" s="5">
        <v>1</v>
      </c>
    </row>
    <row r="287" spans="1:8" ht="16.2" x14ac:dyDescent="0.3">
      <c r="A287" s="5">
        <v>285</v>
      </c>
      <c r="B287" s="4" t="s">
        <v>1785</v>
      </c>
      <c r="C287" s="3" t="s">
        <v>1786</v>
      </c>
      <c r="D287" s="4" t="s">
        <v>1250</v>
      </c>
      <c r="E287" s="4" t="s">
        <v>36</v>
      </c>
      <c r="F287" s="5" t="s">
        <v>982</v>
      </c>
      <c r="G287" s="32" t="s">
        <v>1245</v>
      </c>
      <c r="H287" s="5">
        <v>1</v>
      </c>
    </row>
    <row r="288" spans="1:8" ht="16.2" x14ac:dyDescent="0.3">
      <c r="A288" s="5">
        <v>286</v>
      </c>
      <c r="B288" s="4" t="s">
        <v>1787</v>
      </c>
      <c r="C288" s="3" t="s">
        <v>1737</v>
      </c>
      <c r="D288" s="4" t="s">
        <v>1250</v>
      </c>
      <c r="E288" s="4" t="s">
        <v>36</v>
      </c>
      <c r="F288" s="5" t="s">
        <v>1788</v>
      </c>
      <c r="G288" s="32" t="s">
        <v>1245</v>
      </c>
      <c r="H288" s="5">
        <v>1</v>
      </c>
    </row>
    <row r="289" spans="1:8" ht="16.2" x14ac:dyDescent="0.3">
      <c r="A289" s="5">
        <v>287</v>
      </c>
      <c r="B289" s="4" t="s">
        <v>1789</v>
      </c>
      <c r="C289" s="3" t="s">
        <v>1790</v>
      </c>
      <c r="D289" s="4" t="s">
        <v>1250</v>
      </c>
      <c r="E289" s="4" t="s">
        <v>36</v>
      </c>
      <c r="F289" s="5" t="s">
        <v>73</v>
      </c>
      <c r="G289" s="32" t="s">
        <v>1245</v>
      </c>
      <c r="H289" s="5">
        <v>1</v>
      </c>
    </row>
    <row r="290" spans="1:8" ht="16.2" x14ac:dyDescent="0.3">
      <c r="A290" s="5">
        <v>288</v>
      </c>
      <c r="B290" s="4" t="s">
        <v>1791</v>
      </c>
      <c r="C290" s="3" t="s">
        <v>1792</v>
      </c>
      <c r="D290" s="4" t="s">
        <v>1250</v>
      </c>
      <c r="E290" s="4" t="s">
        <v>36</v>
      </c>
      <c r="F290" s="5" t="s">
        <v>982</v>
      </c>
      <c r="G290" s="32" t="s">
        <v>1245</v>
      </c>
      <c r="H290" s="5">
        <v>2</v>
      </c>
    </row>
    <row r="291" spans="1:8" ht="16.2" x14ac:dyDescent="0.3">
      <c r="A291" s="5">
        <v>289</v>
      </c>
      <c r="B291" s="4" t="s">
        <v>1793</v>
      </c>
      <c r="C291" s="3" t="s">
        <v>1794</v>
      </c>
      <c r="D291" s="4" t="s">
        <v>1250</v>
      </c>
      <c r="E291" s="4" t="s">
        <v>36</v>
      </c>
      <c r="F291" s="5" t="s">
        <v>819</v>
      </c>
      <c r="G291" s="32" t="s">
        <v>1245</v>
      </c>
      <c r="H291" s="5">
        <v>1</v>
      </c>
    </row>
    <row r="292" spans="1:8" ht="16.2" x14ac:dyDescent="0.3">
      <c r="A292" s="5">
        <v>290</v>
      </c>
      <c r="B292" s="4" t="s">
        <v>1795</v>
      </c>
      <c r="C292" s="3" t="s">
        <v>1796</v>
      </c>
      <c r="D292" s="4" t="s">
        <v>1250</v>
      </c>
      <c r="E292" s="4" t="s">
        <v>36</v>
      </c>
      <c r="F292" s="5" t="s">
        <v>982</v>
      </c>
      <c r="G292" s="32" t="s">
        <v>1245</v>
      </c>
      <c r="H292" s="5">
        <v>1</v>
      </c>
    </row>
    <row r="293" spans="1:8" ht="16.2" x14ac:dyDescent="0.3">
      <c r="A293" s="5">
        <v>291</v>
      </c>
      <c r="B293" s="4" t="s">
        <v>1797</v>
      </c>
      <c r="C293" s="3" t="s">
        <v>1798</v>
      </c>
      <c r="D293" s="4" t="s">
        <v>1250</v>
      </c>
      <c r="E293" s="4" t="s">
        <v>36</v>
      </c>
      <c r="F293" s="5" t="s">
        <v>819</v>
      </c>
      <c r="G293" s="32" t="s">
        <v>1245</v>
      </c>
      <c r="H293" s="5">
        <v>1</v>
      </c>
    </row>
    <row r="294" spans="1:8" ht="16.2" x14ac:dyDescent="0.3">
      <c r="A294" s="5">
        <v>292</v>
      </c>
      <c r="B294" s="4" t="s">
        <v>1799</v>
      </c>
      <c r="C294" s="3" t="s">
        <v>1800</v>
      </c>
      <c r="D294" s="4" t="s">
        <v>1250</v>
      </c>
      <c r="E294" s="4" t="s">
        <v>36</v>
      </c>
      <c r="F294" s="5" t="s">
        <v>819</v>
      </c>
      <c r="G294" s="32" t="s">
        <v>1245</v>
      </c>
      <c r="H294" s="5">
        <v>2</v>
      </c>
    </row>
    <row r="295" spans="1:8" ht="16.2" x14ac:dyDescent="0.3">
      <c r="A295" s="5">
        <v>293</v>
      </c>
      <c r="B295" s="4" t="s">
        <v>1801</v>
      </c>
      <c r="C295" s="3" t="s">
        <v>1737</v>
      </c>
      <c r="D295" s="4" t="s">
        <v>1250</v>
      </c>
      <c r="E295" s="4" t="s">
        <v>36</v>
      </c>
      <c r="F295" s="5" t="s">
        <v>819</v>
      </c>
      <c r="G295" s="32" t="s">
        <v>1245</v>
      </c>
      <c r="H295" s="5">
        <v>1</v>
      </c>
    </row>
    <row r="296" spans="1:8" ht="16.2" x14ac:dyDescent="0.3">
      <c r="A296" s="5">
        <v>294</v>
      </c>
      <c r="B296" s="4" t="s">
        <v>1802</v>
      </c>
      <c r="C296" s="3" t="s">
        <v>1737</v>
      </c>
      <c r="D296" s="4" t="s">
        <v>1250</v>
      </c>
      <c r="E296" s="4" t="s">
        <v>36</v>
      </c>
      <c r="F296" s="5" t="s">
        <v>819</v>
      </c>
      <c r="G296" s="32" t="s">
        <v>1245</v>
      </c>
      <c r="H296" s="5">
        <v>1</v>
      </c>
    </row>
    <row r="297" spans="1:8" ht="16.2" x14ac:dyDescent="0.3">
      <c r="A297" s="5">
        <v>295</v>
      </c>
      <c r="B297" s="4" t="s">
        <v>1803</v>
      </c>
      <c r="C297" s="3" t="s">
        <v>1737</v>
      </c>
      <c r="D297" s="4" t="s">
        <v>1250</v>
      </c>
      <c r="E297" s="4" t="s">
        <v>36</v>
      </c>
      <c r="F297" s="5" t="s">
        <v>819</v>
      </c>
      <c r="G297" s="32" t="s">
        <v>1245</v>
      </c>
      <c r="H297" s="5">
        <v>1</v>
      </c>
    </row>
    <row r="298" spans="1:8" ht="16.2" x14ac:dyDescent="0.3">
      <c r="A298" s="5">
        <v>296</v>
      </c>
      <c r="B298" s="4" t="s">
        <v>1804</v>
      </c>
      <c r="C298" s="3" t="s">
        <v>1805</v>
      </c>
      <c r="D298" s="4" t="s">
        <v>1805</v>
      </c>
      <c r="E298" s="4" t="s">
        <v>29</v>
      </c>
      <c r="F298" s="5" t="s">
        <v>73</v>
      </c>
      <c r="G298" s="32" t="s">
        <v>1245</v>
      </c>
      <c r="H298" s="5">
        <v>1</v>
      </c>
    </row>
    <row r="299" spans="1:8" ht="16.2" x14ac:dyDescent="0.3">
      <c r="A299" s="5">
        <v>297</v>
      </c>
      <c r="B299" s="4" t="s">
        <v>1806</v>
      </c>
      <c r="C299" s="3" t="s">
        <v>1807</v>
      </c>
      <c r="D299" s="4" t="s">
        <v>1805</v>
      </c>
      <c r="E299" s="4" t="s">
        <v>0</v>
      </c>
      <c r="F299" s="5" t="s">
        <v>73</v>
      </c>
      <c r="G299" s="32" t="s">
        <v>1517</v>
      </c>
      <c r="H299" s="5">
        <v>1</v>
      </c>
    </row>
    <row r="300" spans="1:8" ht="16.2" x14ac:dyDescent="0.3">
      <c r="A300" s="5">
        <v>298</v>
      </c>
      <c r="B300" s="4" t="s">
        <v>1808</v>
      </c>
      <c r="C300" s="3" t="s">
        <v>1809</v>
      </c>
      <c r="D300" s="4" t="s">
        <v>1810</v>
      </c>
      <c r="E300" s="4" t="s">
        <v>26</v>
      </c>
      <c r="F300" s="5" t="s">
        <v>73</v>
      </c>
      <c r="G300" s="32" t="s">
        <v>1811</v>
      </c>
      <c r="H300" s="5">
        <v>1</v>
      </c>
    </row>
    <row r="301" spans="1:8" ht="16.2" x14ac:dyDescent="0.3">
      <c r="A301" s="5">
        <v>299</v>
      </c>
      <c r="B301" s="4" t="s">
        <v>1812</v>
      </c>
      <c r="C301" s="3" t="s">
        <v>1813</v>
      </c>
      <c r="D301" s="4" t="s">
        <v>1814</v>
      </c>
      <c r="E301" s="4" t="s">
        <v>0</v>
      </c>
      <c r="F301" s="5" t="s">
        <v>819</v>
      </c>
      <c r="G301" s="32" t="s">
        <v>1811</v>
      </c>
      <c r="H301" s="5">
        <v>1</v>
      </c>
    </row>
    <row r="302" spans="1:8" ht="16.2" x14ac:dyDescent="0.3">
      <c r="A302" s="5">
        <v>300</v>
      </c>
      <c r="B302" s="4" t="s">
        <v>1815</v>
      </c>
      <c r="C302" s="3" t="s">
        <v>1816</v>
      </c>
      <c r="D302" s="4" t="s">
        <v>1817</v>
      </c>
      <c r="E302" s="4" t="s">
        <v>0</v>
      </c>
      <c r="F302" s="5" t="s">
        <v>819</v>
      </c>
      <c r="G302" s="32" t="s">
        <v>1811</v>
      </c>
      <c r="H302" s="5">
        <v>1</v>
      </c>
    </row>
    <row r="303" spans="1:8" ht="16.2" x14ac:dyDescent="0.3">
      <c r="A303" s="5">
        <v>301</v>
      </c>
      <c r="B303" s="4" t="s">
        <v>1818</v>
      </c>
      <c r="C303" s="3" t="s">
        <v>1819</v>
      </c>
      <c r="D303" s="4" t="s">
        <v>1820</v>
      </c>
      <c r="E303" s="4" t="s">
        <v>5</v>
      </c>
      <c r="F303" s="5" t="s">
        <v>819</v>
      </c>
      <c r="G303" s="32" t="s">
        <v>1811</v>
      </c>
      <c r="H303" s="5">
        <v>1</v>
      </c>
    </row>
    <row r="304" spans="1:8" ht="16.2" x14ac:dyDescent="0.3">
      <c r="A304" s="5">
        <v>302</v>
      </c>
      <c r="B304" s="4" t="s">
        <v>1821</v>
      </c>
      <c r="C304" s="3" t="s">
        <v>1816</v>
      </c>
      <c r="D304" s="4" t="s">
        <v>1817</v>
      </c>
      <c r="E304" s="4" t="s">
        <v>7</v>
      </c>
      <c r="F304" s="5" t="s">
        <v>819</v>
      </c>
      <c r="G304" s="32" t="s">
        <v>1811</v>
      </c>
      <c r="H304" s="5">
        <v>1</v>
      </c>
    </row>
    <row r="305" spans="1:8" ht="16.2" x14ac:dyDescent="0.3">
      <c r="A305" s="5">
        <v>303</v>
      </c>
      <c r="B305" s="4" t="s">
        <v>974</v>
      </c>
      <c r="C305" s="3" t="s">
        <v>1822</v>
      </c>
      <c r="D305" s="4" t="s">
        <v>1709</v>
      </c>
      <c r="E305" s="4" t="s">
        <v>7</v>
      </c>
      <c r="F305" s="5" t="s">
        <v>819</v>
      </c>
      <c r="G305" s="32" t="s">
        <v>1245</v>
      </c>
      <c r="H305" s="5">
        <v>1</v>
      </c>
    </row>
    <row r="306" spans="1:8" ht="16.2" x14ac:dyDescent="0.3">
      <c r="A306" s="5">
        <v>304</v>
      </c>
      <c r="B306" s="4" t="s">
        <v>1823</v>
      </c>
      <c r="C306" s="3" t="s">
        <v>1824</v>
      </c>
      <c r="D306" s="4" t="s">
        <v>1694</v>
      </c>
      <c r="E306" s="4" t="s">
        <v>26</v>
      </c>
      <c r="F306" s="5" t="s">
        <v>819</v>
      </c>
      <c r="G306" s="32" t="s">
        <v>1245</v>
      </c>
      <c r="H306" s="5">
        <v>1</v>
      </c>
    </row>
    <row r="307" spans="1:8" ht="16.2" x14ac:dyDescent="0.3">
      <c r="A307" s="5">
        <v>305</v>
      </c>
      <c r="B307" s="4" t="s">
        <v>1825</v>
      </c>
      <c r="C307" s="3" t="s">
        <v>1826</v>
      </c>
      <c r="D307" s="4" t="s">
        <v>1827</v>
      </c>
      <c r="E307" s="4" t="s">
        <v>0</v>
      </c>
      <c r="F307" s="5" t="s">
        <v>75</v>
      </c>
      <c r="G307" s="32" t="s">
        <v>1245</v>
      </c>
      <c r="H307" s="5">
        <v>1</v>
      </c>
    </row>
    <row r="308" spans="1:8" ht="16.2" x14ac:dyDescent="0.3">
      <c r="A308" s="5">
        <v>306</v>
      </c>
      <c r="B308" s="4" t="s">
        <v>1828</v>
      </c>
      <c r="C308" s="3" t="s">
        <v>1829</v>
      </c>
      <c r="D308" s="4" t="s">
        <v>1830</v>
      </c>
      <c r="E308" s="4" t="s">
        <v>26</v>
      </c>
      <c r="F308" s="5" t="s">
        <v>73</v>
      </c>
      <c r="G308" s="32" t="s">
        <v>1245</v>
      </c>
      <c r="H308" s="5">
        <v>1</v>
      </c>
    </row>
    <row r="309" spans="1:8" ht="16.2" x14ac:dyDescent="0.3">
      <c r="A309" s="5">
        <v>307</v>
      </c>
      <c r="B309" s="4" t="s">
        <v>1831</v>
      </c>
      <c r="C309" s="3" t="s">
        <v>1829</v>
      </c>
      <c r="D309" s="4" t="s">
        <v>1830</v>
      </c>
      <c r="E309" s="4" t="s">
        <v>0</v>
      </c>
      <c r="F309" s="5" t="s">
        <v>73</v>
      </c>
      <c r="G309" s="32" t="s">
        <v>1245</v>
      </c>
      <c r="H309" s="5">
        <v>1</v>
      </c>
    </row>
    <row r="310" spans="1:8" ht="16.2" x14ac:dyDescent="0.3">
      <c r="A310" s="5">
        <v>308</v>
      </c>
      <c r="B310" s="4" t="s">
        <v>1832</v>
      </c>
      <c r="C310" s="3" t="s">
        <v>1833</v>
      </c>
      <c r="D310" s="4" t="s">
        <v>1830</v>
      </c>
      <c r="E310" s="4" t="s">
        <v>0</v>
      </c>
      <c r="F310" s="5" t="s">
        <v>73</v>
      </c>
      <c r="G310" s="32"/>
      <c r="H310" s="5">
        <v>1</v>
      </c>
    </row>
    <row r="311" spans="1:8" ht="16.2" x14ac:dyDescent="0.3">
      <c r="A311" s="5">
        <v>309</v>
      </c>
      <c r="B311" s="4" t="s">
        <v>1834</v>
      </c>
      <c r="C311" s="3" t="s">
        <v>1684</v>
      </c>
      <c r="D311" s="4" t="s">
        <v>1666</v>
      </c>
      <c r="E311" s="4" t="s">
        <v>0</v>
      </c>
      <c r="F311" s="5" t="s">
        <v>73</v>
      </c>
      <c r="G311" s="32" t="s">
        <v>1245</v>
      </c>
      <c r="H311" s="5">
        <v>1</v>
      </c>
    </row>
    <row r="312" spans="1:8" ht="16.2" x14ac:dyDescent="0.3">
      <c r="A312" s="5">
        <v>310</v>
      </c>
      <c r="B312" s="4" t="s">
        <v>1835</v>
      </c>
      <c r="C312" s="3" t="s">
        <v>1684</v>
      </c>
      <c r="D312" s="4" t="s">
        <v>1666</v>
      </c>
      <c r="E312" s="4" t="s">
        <v>0</v>
      </c>
      <c r="F312" s="5" t="s">
        <v>73</v>
      </c>
      <c r="G312" s="32" t="s">
        <v>1245</v>
      </c>
      <c r="H312" s="5">
        <v>1</v>
      </c>
    </row>
    <row r="313" spans="1:8" ht="16.2" x14ac:dyDescent="0.3">
      <c r="A313" s="5">
        <v>311</v>
      </c>
      <c r="B313" s="2" t="s">
        <v>1836</v>
      </c>
      <c r="C313" s="8" t="s">
        <v>1837</v>
      </c>
      <c r="D313" s="2" t="s">
        <v>1837</v>
      </c>
      <c r="E313" s="4" t="s">
        <v>26</v>
      </c>
      <c r="F313" s="1" t="s">
        <v>75</v>
      </c>
      <c r="G313" s="32" t="s">
        <v>1838</v>
      </c>
      <c r="H313" s="5">
        <v>1</v>
      </c>
    </row>
    <row r="314" spans="1:8" ht="16.2" x14ac:dyDescent="0.3">
      <c r="A314" s="5">
        <v>312</v>
      </c>
      <c r="B314" s="2" t="s">
        <v>1839</v>
      </c>
      <c r="C314" s="8" t="s">
        <v>1837</v>
      </c>
      <c r="D314" s="2" t="s">
        <v>1837</v>
      </c>
      <c r="E314" s="4" t="s">
        <v>26</v>
      </c>
      <c r="F314" s="1" t="s">
        <v>75</v>
      </c>
      <c r="G314" s="32" t="s">
        <v>1838</v>
      </c>
      <c r="H314" s="5">
        <v>1</v>
      </c>
    </row>
    <row r="315" spans="1:8" ht="16.2" x14ac:dyDescent="0.3">
      <c r="A315" s="5">
        <v>313</v>
      </c>
      <c r="B315" s="2" t="s">
        <v>1840</v>
      </c>
      <c r="C315" s="8" t="s">
        <v>1837</v>
      </c>
      <c r="D315" s="2" t="s">
        <v>1837</v>
      </c>
      <c r="E315" s="4" t="s">
        <v>26</v>
      </c>
      <c r="F315" s="1" t="s">
        <v>75</v>
      </c>
      <c r="G315" s="32" t="s">
        <v>1841</v>
      </c>
      <c r="H315" s="5">
        <v>1</v>
      </c>
    </row>
    <row r="316" spans="1:8" ht="16.2" x14ac:dyDescent="0.3">
      <c r="A316" s="5">
        <v>314</v>
      </c>
      <c r="B316" s="4" t="s">
        <v>1842</v>
      </c>
      <c r="C316" s="3" t="s">
        <v>1843</v>
      </c>
      <c r="D316" s="4" t="s">
        <v>1844</v>
      </c>
      <c r="E316" s="1" t="s">
        <v>0</v>
      </c>
      <c r="F316" s="5" t="s">
        <v>1020</v>
      </c>
      <c r="G316" s="33" t="s">
        <v>1845</v>
      </c>
      <c r="H316" s="5">
        <v>1</v>
      </c>
    </row>
    <row r="317" spans="1:8" ht="16.2" x14ac:dyDescent="0.3">
      <c r="A317" s="5">
        <v>315</v>
      </c>
      <c r="B317" s="2" t="s">
        <v>1846</v>
      </c>
      <c r="C317" s="8" t="s">
        <v>1843</v>
      </c>
      <c r="D317" s="2" t="s">
        <v>1844</v>
      </c>
      <c r="E317" s="4" t="s">
        <v>8</v>
      </c>
      <c r="F317" s="1" t="s">
        <v>1020</v>
      </c>
      <c r="G317" s="32" t="s">
        <v>1845</v>
      </c>
      <c r="H317" s="5">
        <v>1</v>
      </c>
    </row>
    <row r="318" spans="1:8" ht="16.2" x14ac:dyDescent="0.3">
      <c r="A318" s="5">
        <v>316</v>
      </c>
      <c r="B318" s="2" t="s">
        <v>1847</v>
      </c>
      <c r="C318" s="8" t="s">
        <v>1843</v>
      </c>
      <c r="D318" s="2" t="s">
        <v>1844</v>
      </c>
      <c r="E318" s="4" t="s">
        <v>8</v>
      </c>
      <c r="F318" s="1" t="s">
        <v>819</v>
      </c>
      <c r="G318" s="32" t="s">
        <v>1848</v>
      </c>
      <c r="H318" s="5">
        <v>2</v>
      </c>
    </row>
    <row r="319" spans="1:8" ht="16.2" x14ac:dyDescent="0.3">
      <c r="A319" s="5">
        <v>317</v>
      </c>
      <c r="B319" s="2" t="s">
        <v>1849</v>
      </c>
      <c r="C319" s="8" t="s">
        <v>1843</v>
      </c>
      <c r="D319" s="2" t="s">
        <v>1844</v>
      </c>
      <c r="E319" s="4" t="s">
        <v>26</v>
      </c>
      <c r="F319" s="1" t="s">
        <v>1020</v>
      </c>
      <c r="G319" s="32" t="s">
        <v>1850</v>
      </c>
      <c r="H319" s="5">
        <v>1</v>
      </c>
    </row>
    <row r="320" spans="1:8" ht="16.2" x14ac:dyDescent="0.3">
      <c r="A320" s="5">
        <v>318</v>
      </c>
      <c r="B320" s="4" t="s">
        <v>1851</v>
      </c>
      <c r="C320" s="3" t="s">
        <v>1852</v>
      </c>
      <c r="D320" s="4" t="s">
        <v>1253</v>
      </c>
      <c r="E320" s="4" t="s">
        <v>0</v>
      </c>
      <c r="F320" s="1" t="s">
        <v>819</v>
      </c>
      <c r="G320" s="32" t="s">
        <v>1850</v>
      </c>
      <c r="H320" s="5">
        <v>1</v>
      </c>
    </row>
    <row r="321" spans="1:8" ht="16.2" x14ac:dyDescent="0.3">
      <c r="A321" s="5">
        <v>319</v>
      </c>
      <c r="B321" s="4" t="s">
        <v>1853</v>
      </c>
      <c r="C321" s="3" t="s">
        <v>1852</v>
      </c>
      <c r="D321" s="4" t="s">
        <v>1253</v>
      </c>
      <c r="E321" s="4" t="s">
        <v>0</v>
      </c>
      <c r="F321" s="1" t="s">
        <v>819</v>
      </c>
      <c r="G321" s="32" t="s">
        <v>1850</v>
      </c>
      <c r="H321" s="5">
        <v>1</v>
      </c>
    </row>
    <row r="322" spans="1:8" ht="16.2" x14ac:dyDescent="0.3">
      <c r="A322" s="5">
        <v>320</v>
      </c>
      <c r="B322" s="4" t="s">
        <v>1854</v>
      </c>
      <c r="C322" s="3" t="s">
        <v>1855</v>
      </c>
      <c r="D322" s="4" t="s">
        <v>1253</v>
      </c>
      <c r="E322" s="4" t="s">
        <v>0</v>
      </c>
      <c r="F322" s="1" t="s">
        <v>75</v>
      </c>
      <c r="G322" s="32" t="s">
        <v>1850</v>
      </c>
      <c r="H322" s="5">
        <v>1</v>
      </c>
    </row>
    <row r="323" spans="1:8" ht="16.2" x14ac:dyDescent="0.3">
      <c r="A323" s="5">
        <v>321</v>
      </c>
      <c r="B323" s="4" t="s">
        <v>1856</v>
      </c>
      <c r="C323" s="8" t="s">
        <v>1857</v>
      </c>
      <c r="D323" s="4" t="s">
        <v>1253</v>
      </c>
      <c r="E323" s="4" t="s">
        <v>0</v>
      </c>
      <c r="F323" s="1" t="s">
        <v>819</v>
      </c>
      <c r="G323" s="32" t="s">
        <v>1850</v>
      </c>
      <c r="H323" s="5">
        <v>1</v>
      </c>
    </row>
    <row r="324" spans="1:8" ht="16.2" x14ac:dyDescent="0.3">
      <c r="A324" s="5">
        <v>322</v>
      </c>
      <c r="B324" s="4" t="s">
        <v>1858</v>
      </c>
      <c r="C324" s="3" t="s">
        <v>1253</v>
      </c>
      <c r="D324" s="4" t="s">
        <v>1253</v>
      </c>
      <c r="E324" s="4" t="s">
        <v>0</v>
      </c>
      <c r="F324" s="1" t="s">
        <v>819</v>
      </c>
      <c r="G324" s="32" t="s">
        <v>1850</v>
      </c>
      <c r="H324" s="5">
        <v>1</v>
      </c>
    </row>
    <row r="325" spans="1:8" ht="16.2" x14ac:dyDescent="0.3">
      <c r="A325" s="5">
        <v>323</v>
      </c>
      <c r="B325" s="4" t="s">
        <v>1859</v>
      </c>
      <c r="C325" s="3" t="s">
        <v>1253</v>
      </c>
      <c r="D325" s="4" t="s">
        <v>1253</v>
      </c>
      <c r="E325" s="4" t="s">
        <v>0</v>
      </c>
      <c r="F325" s="1" t="s">
        <v>1020</v>
      </c>
      <c r="G325" s="32" t="s">
        <v>1850</v>
      </c>
      <c r="H325" s="5">
        <v>1</v>
      </c>
    </row>
    <row r="326" spans="1:8" ht="16.2" x14ac:dyDescent="0.3">
      <c r="A326" s="5">
        <v>324</v>
      </c>
      <c r="B326" s="4" t="s">
        <v>1860</v>
      </c>
      <c r="C326" s="3" t="s">
        <v>1861</v>
      </c>
      <c r="D326" s="4" t="s">
        <v>1253</v>
      </c>
      <c r="E326" s="4" t="s">
        <v>0</v>
      </c>
      <c r="F326" s="1" t="s">
        <v>1020</v>
      </c>
      <c r="G326" s="32" t="s">
        <v>1850</v>
      </c>
      <c r="H326" s="5">
        <v>1</v>
      </c>
    </row>
    <row r="327" spans="1:8" ht="16.2" x14ac:dyDescent="0.3">
      <c r="A327" s="5">
        <v>325</v>
      </c>
      <c r="B327" s="4" t="s">
        <v>1862</v>
      </c>
      <c r="C327" s="8" t="s">
        <v>1863</v>
      </c>
      <c r="D327" s="4" t="s">
        <v>1253</v>
      </c>
      <c r="E327" s="4" t="s">
        <v>9</v>
      </c>
      <c r="F327" s="1" t="s">
        <v>1020</v>
      </c>
      <c r="G327" s="32" t="s">
        <v>1850</v>
      </c>
      <c r="H327" s="5">
        <v>1</v>
      </c>
    </row>
    <row r="328" spans="1:8" ht="16.2" x14ac:dyDescent="0.3">
      <c r="A328" s="5">
        <v>326</v>
      </c>
      <c r="B328" s="4" t="s">
        <v>1864</v>
      </c>
      <c r="C328" s="3" t="s">
        <v>1865</v>
      </c>
      <c r="D328" s="4" t="s">
        <v>1253</v>
      </c>
      <c r="E328" s="4" t="s">
        <v>9</v>
      </c>
      <c r="F328" s="1" t="s">
        <v>1020</v>
      </c>
      <c r="G328" s="32" t="s">
        <v>1850</v>
      </c>
      <c r="H328" s="5">
        <v>1</v>
      </c>
    </row>
    <row r="329" spans="1:8" ht="16.2" x14ac:dyDescent="0.3">
      <c r="A329" s="5">
        <v>327</v>
      </c>
      <c r="B329" s="4" t="s">
        <v>1866</v>
      </c>
      <c r="C329" s="3" t="s">
        <v>1867</v>
      </c>
      <c r="D329" s="4" t="s">
        <v>1253</v>
      </c>
      <c r="E329" s="4" t="s">
        <v>9</v>
      </c>
      <c r="F329" s="1" t="s">
        <v>1020</v>
      </c>
      <c r="G329" s="32" t="s">
        <v>1850</v>
      </c>
      <c r="H329" s="5">
        <v>1</v>
      </c>
    </row>
    <row r="330" spans="1:8" ht="16.2" x14ac:dyDescent="0.3">
      <c r="A330" s="5">
        <v>328</v>
      </c>
      <c r="B330" s="4" t="s">
        <v>1868</v>
      </c>
      <c r="C330" s="3" t="s">
        <v>1253</v>
      </c>
      <c r="D330" s="4" t="s">
        <v>1253</v>
      </c>
      <c r="E330" s="4" t="s">
        <v>9</v>
      </c>
      <c r="F330" s="1" t="s">
        <v>1020</v>
      </c>
      <c r="G330" s="32" t="s">
        <v>1850</v>
      </c>
      <c r="H330" s="5">
        <v>1</v>
      </c>
    </row>
    <row r="331" spans="1:8" ht="16.2" x14ac:dyDescent="0.3">
      <c r="A331" s="5">
        <v>329</v>
      </c>
      <c r="B331" s="4" t="s">
        <v>1869</v>
      </c>
      <c r="C331" s="3" t="s">
        <v>1870</v>
      </c>
      <c r="D331" s="4" t="s">
        <v>1020</v>
      </c>
      <c r="E331" s="4" t="s">
        <v>9</v>
      </c>
      <c r="F331" s="1" t="s">
        <v>1020</v>
      </c>
      <c r="G331" s="32" t="s">
        <v>1850</v>
      </c>
      <c r="H331" s="5">
        <v>1</v>
      </c>
    </row>
    <row r="332" spans="1:8" ht="16.2" x14ac:dyDescent="0.3">
      <c r="A332" s="5">
        <v>330</v>
      </c>
      <c r="B332" s="4" t="s">
        <v>1871</v>
      </c>
      <c r="C332" s="3" t="s">
        <v>1872</v>
      </c>
      <c r="D332" s="4" t="s">
        <v>1020</v>
      </c>
      <c r="E332" s="4" t="s">
        <v>9</v>
      </c>
      <c r="F332" s="1" t="s">
        <v>1020</v>
      </c>
      <c r="G332" s="32" t="s">
        <v>1850</v>
      </c>
      <c r="H332" s="5">
        <v>1</v>
      </c>
    </row>
    <row r="333" spans="1:8" ht="16.2" x14ac:dyDescent="0.3">
      <c r="A333" s="5">
        <v>331</v>
      </c>
      <c r="B333" s="4" t="s">
        <v>1873</v>
      </c>
      <c r="C333" s="8" t="s">
        <v>1874</v>
      </c>
      <c r="D333" s="4" t="s">
        <v>1020</v>
      </c>
      <c r="E333" s="4" t="s">
        <v>9</v>
      </c>
      <c r="F333" s="1" t="s">
        <v>1020</v>
      </c>
      <c r="G333" s="32" t="s">
        <v>1850</v>
      </c>
      <c r="H333" s="5">
        <v>1</v>
      </c>
    </row>
    <row r="334" spans="1:8" ht="16.2" x14ac:dyDescent="0.3">
      <c r="A334" s="5">
        <v>332</v>
      </c>
      <c r="B334" s="4" t="s">
        <v>1875</v>
      </c>
      <c r="C334" s="3" t="s">
        <v>1876</v>
      </c>
      <c r="D334" s="4" t="s">
        <v>1877</v>
      </c>
      <c r="E334" s="4" t="s">
        <v>9</v>
      </c>
      <c r="F334" s="1" t="s">
        <v>819</v>
      </c>
      <c r="G334" s="32" t="s">
        <v>1850</v>
      </c>
      <c r="H334" s="5">
        <v>1</v>
      </c>
    </row>
    <row r="335" spans="1:8" ht="16.2" x14ac:dyDescent="0.3">
      <c r="A335" s="5">
        <v>333</v>
      </c>
      <c r="B335" s="4" t="s">
        <v>1878</v>
      </c>
      <c r="C335" s="3" t="s">
        <v>10</v>
      </c>
      <c r="D335" s="4" t="s">
        <v>1020</v>
      </c>
      <c r="E335" s="4" t="s">
        <v>9</v>
      </c>
      <c r="F335" s="1" t="s">
        <v>76</v>
      </c>
      <c r="G335" s="32" t="s">
        <v>1850</v>
      </c>
      <c r="H335" s="5">
        <v>1</v>
      </c>
    </row>
    <row r="336" spans="1:8" ht="16.2" x14ac:dyDescent="0.3">
      <c r="A336" s="5">
        <v>334</v>
      </c>
      <c r="B336" s="4" t="s">
        <v>1879</v>
      </c>
      <c r="C336" s="8" t="s">
        <v>1880</v>
      </c>
      <c r="D336" s="4" t="s">
        <v>1020</v>
      </c>
      <c r="E336" s="4" t="s">
        <v>9</v>
      </c>
      <c r="F336" s="1" t="s">
        <v>1020</v>
      </c>
      <c r="G336" s="32" t="s">
        <v>1850</v>
      </c>
      <c r="H336" s="5">
        <v>1</v>
      </c>
    </row>
    <row r="337" spans="1:8" ht="16.2" x14ac:dyDescent="0.3">
      <c r="A337" s="5">
        <v>335</v>
      </c>
      <c r="B337" s="4" t="s">
        <v>1881</v>
      </c>
      <c r="C337" s="3" t="s">
        <v>1882</v>
      </c>
      <c r="D337" s="4" t="s">
        <v>1020</v>
      </c>
      <c r="E337" s="4" t="s">
        <v>9</v>
      </c>
      <c r="F337" s="1" t="s">
        <v>1020</v>
      </c>
      <c r="G337" s="32" t="s">
        <v>1850</v>
      </c>
      <c r="H337" s="5">
        <v>1</v>
      </c>
    </row>
    <row r="338" spans="1:8" ht="16.2" x14ac:dyDescent="0.3">
      <c r="A338" s="5">
        <v>336</v>
      </c>
      <c r="B338" s="2" t="s">
        <v>1883</v>
      </c>
      <c r="C338" s="3" t="s">
        <v>1884</v>
      </c>
      <c r="D338" s="4" t="s">
        <v>1885</v>
      </c>
      <c r="E338" s="4" t="s">
        <v>9</v>
      </c>
      <c r="F338" s="1" t="s">
        <v>819</v>
      </c>
      <c r="G338" s="32" t="s">
        <v>1517</v>
      </c>
      <c r="H338" s="5">
        <v>1</v>
      </c>
    </row>
    <row r="339" spans="1:8" ht="16.2" x14ac:dyDescent="0.3">
      <c r="A339" s="5">
        <v>337</v>
      </c>
      <c r="B339" s="2" t="s">
        <v>1886</v>
      </c>
      <c r="C339" s="8" t="s">
        <v>1887</v>
      </c>
      <c r="D339" s="4" t="s">
        <v>1885</v>
      </c>
      <c r="E339" s="4" t="s">
        <v>26</v>
      </c>
      <c r="F339" s="1" t="s">
        <v>75</v>
      </c>
      <c r="G339" s="32" t="s">
        <v>1517</v>
      </c>
      <c r="H339" s="5">
        <v>1</v>
      </c>
    </row>
    <row r="340" spans="1:8" ht="16.2" x14ac:dyDescent="0.3">
      <c r="A340" s="5">
        <v>338</v>
      </c>
      <c r="B340" s="2" t="s">
        <v>1888</v>
      </c>
      <c r="C340" s="3" t="s">
        <v>1889</v>
      </c>
      <c r="D340" s="4" t="s">
        <v>1890</v>
      </c>
      <c r="E340" s="4" t="s">
        <v>26</v>
      </c>
      <c r="F340" s="1" t="s">
        <v>75</v>
      </c>
      <c r="G340" s="32" t="s">
        <v>1517</v>
      </c>
      <c r="H340" s="5">
        <v>2</v>
      </c>
    </row>
    <row r="341" spans="1:8" ht="16.2" x14ac:dyDescent="0.3">
      <c r="A341" s="5">
        <v>339</v>
      </c>
      <c r="B341" s="4" t="s">
        <v>1891</v>
      </c>
      <c r="C341" s="3" t="s">
        <v>1892</v>
      </c>
      <c r="D341" s="4" t="s">
        <v>1892</v>
      </c>
      <c r="E341" s="4" t="s">
        <v>26</v>
      </c>
      <c r="F341" s="5" t="s">
        <v>74</v>
      </c>
      <c r="G341" s="33" t="s">
        <v>1517</v>
      </c>
      <c r="H341" s="5">
        <v>1</v>
      </c>
    </row>
    <row r="342" spans="1:8" ht="16.2" x14ac:dyDescent="0.3">
      <c r="A342" s="5">
        <v>340</v>
      </c>
      <c r="B342" s="4" t="s">
        <v>1893</v>
      </c>
      <c r="C342" s="3" t="s">
        <v>1894</v>
      </c>
      <c r="D342" s="4" t="s">
        <v>1895</v>
      </c>
      <c r="E342" s="4" t="s">
        <v>26</v>
      </c>
      <c r="F342" s="5" t="s">
        <v>75</v>
      </c>
      <c r="G342" s="33" t="s">
        <v>1896</v>
      </c>
      <c r="H342" s="5">
        <v>1</v>
      </c>
    </row>
    <row r="343" spans="1:8" ht="16.2" x14ac:dyDescent="0.3">
      <c r="A343" s="5">
        <v>341</v>
      </c>
      <c r="B343" s="2" t="s">
        <v>1897</v>
      </c>
      <c r="C343" s="8" t="s">
        <v>1898</v>
      </c>
      <c r="D343" s="2" t="s">
        <v>1658</v>
      </c>
      <c r="E343" s="4" t="s">
        <v>26</v>
      </c>
      <c r="F343" s="1" t="s">
        <v>75</v>
      </c>
      <c r="G343" s="32" t="s">
        <v>1899</v>
      </c>
      <c r="H343" s="5">
        <v>1</v>
      </c>
    </row>
    <row r="344" spans="1:8" ht="16.2" x14ac:dyDescent="0.3">
      <c r="A344" s="5">
        <v>342</v>
      </c>
      <c r="B344" s="2" t="s">
        <v>1900</v>
      </c>
      <c r="C344" s="8" t="s">
        <v>1901</v>
      </c>
      <c r="D344" s="2" t="s">
        <v>1250</v>
      </c>
      <c r="E344" s="2" t="s">
        <v>26</v>
      </c>
      <c r="F344" s="1" t="s">
        <v>75</v>
      </c>
      <c r="G344" s="32" t="s">
        <v>1517</v>
      </c>
      <c r="H344" s="5">
        <v>1</v>
      </c>
    </row>
    <row r="345" spans="1:8" ht="16.2" x14ac:dyDescent="0.3">
      <c r="A345" s="5">
        <v>343</v>
      </c>
      <c r="B345" s="2" t="s">
        <v>1902</v>
      </c>
      <c r="C345" s="8" t="s">
        <v>1903</v>
      </c>
      <c r="D345" s="2" t="s">
        <v>1904</v>
      </c>
      <c r="E345" s="2" t="s">
        <v>26</v>
      </c>
      <c r="F345" s="5" t="s">
        <v>1531</v>
      </c>
      <c r="G345" s="32" t="s">
        <v>1517</v>
      </c>
      <c r="H345" s="5">
        <v>1</v>
      </c>
    </row>
    <row r="346" spans="1:8" ht="16.2" x14ac:dyDescent="0.3">
      <c r="A346" s="5">
        <v>344</v>
      </c>
      <c r="B346" s="2" t="s">
        <v>1905</v>
      </c>
      <c r="C346" s="8" t="s">
        <v>1906</v>
      </c>
      <c r="D346" s="2" t="s">
        <v>1907</v>
      </c>
      <c r="E346" s="2" t="s">
        <v>26</v>
      </c>
      <c r="F346" s="1" t="s">
        <v>75</v>
      </c>
      <c r="G346" s="32" t="s">
        <v>1517</v>
      </c>
      <c r="H346" s="5">
        <v>1</v>
      </c>
    </row>
    <row r="347" spans="1:8" ht="16.2" x14ac:dyDescent="0.3">
      <c r="A347" s="5">
        <v>345</v>
      </c>
      <c r="B347" s="2" t="s">
        <v>1908</v>
      </c>
      <c r="C347" s="8" t="s">
        <v>1909</v>
      </c>
      <c r="D347" s="2" t="s">
        <v>1910</v>
      </c>
      <c r="E347" s="2" t="s">
        <v>0</v>
      </c>
      <c r="F347" s="5" t="s">
        <v>1600</v>
      </c>
      <c r="G347" s="32" t="s">
        <v>1911</v>
      </c>
      <c r="H347" s="5">
        <v>1</v>
      </c>
    </row>
    <row r="348" spans="1:8" ht="16.2" x14ac:dyDescent="0.3">
      <c r="A348" s="5">
        <v>346</v>
      </c>
      <c r="B348" s="2" t="s">
        <v>1912</v>
      </c>
      <c r="C348" s="8" t="s">
        <v>1909</v>
      </c>
      <c r="D348" s="2" t="s">
        <v>1910</v>
      </c>
      <c r="E348" s="2" t="s">
        <v>0</v>
      </c>
      <c r="F348" s="5" t="s">
        <v>1600</v>
      </c>
      <c r="G348" s="32" t="s">
        <v>1911</v>
      </c>
      <c r="H348" s="5">
        <v>1</v>
      </c>
    </row>
    <row r="349" spans="1:8" ht="16.2" x14ac:dyDescent="0.3">
      <c r="A349" s="5">
        <v>347</v>
      </c>
      <c r="B349" s="2" t="s">
        <v>1913</v>
      </c>
      <c r="C349" s="8" t="s">
        <v>1909</v>
      </c>
      <c r="D349" s="2" t="s">
        <v>1910</v>
      </c>
      <c r="E349" s="2" t="s">
        <v>0</v>
      </c>
      <c r="F349" s="5" t="s">
        <v>1600</v>
      </c>
      <c r="G349" s="32" t="s">
        <v>1911</v>
      </c>
      <c r="H349" s="5">
        <v>1</v>
      </c>
    </row>
    <row r="350" spans="1:8" ht="16.2" x14ac:dyDescent="0.3">
      <c r="A350" s="5">
        <v>348</v>
      </c>
      <c r="B350" s="2" t="s">
        <v>1914</v>
      </c>
      <c r="C350" s="8" t="s">
        <v>1915</v>
      </c>
      <c r="D350" s="2" t="s">
        <v>1916</v>
      </c>
      <c r="E350" s="2" t="s">
        <v>26</v>
      </c>
      <c r="F350" s="5" t="s">
        <v>1433</v>
      </c>
      <c r="G350" s="32" t="s">
        <v>1917</v>
      </c>
      <c r="H350" s="5">
        <v>1</v>
      </c>
    </row>
    <row r="351" spans="1:8" ht="16.2" x14ac:dyDescent="0.3">
      <c r="A351" s="5">
        <v>349</v>
      </c>
      <c r="B351" s="2" t="s">
        <v>1918</v>
      </c>
      <c r="C351" s="8" t="s">
        <v>1919</v>
      </c>
      <c r="D351" s="2" t="s">
        <v>1920</v>
      </c>
      <c r="E351" s="2" t="s">
        <v>26</v>
      </c>
      <c r="F351" s="5" t="s">
        <v>1481</v>
      </c>
      <c r="G351" s="32" t="s">
        <v>1921</v>
      </c>
      <c r="H351" s="5">
        <v>1</v>
      </c>
    </row>
    <row r="352" spans="1:8" ht="16.2" x14ac:dyDescent="0.3">
      <c r="A352" s="5">
        <v>350</v>
      </c>
      <c r="B352" s="4" t="s">
        <v>1922</v>
      </c>
      <c r="C352" s="8" t="s">
        <v>1923</v>
      </c>
      <c r="D352" s="4" t="s">
        <v>1924</v>
      </c>
      <c r="E352" s="2" t="s">
        <v>26</v>
      </c>
      <c r="F352" s="5" t="s">
        <v>74</v>
      </c>
      <c r="G352" s="32" t="s">
        <v>1925</v>
      </c>
      <c r="H352" s="5">
        <v>1</v>
      </c>
    </row>
    <row r="353" spans="1:8" ht="16.2" x14ac:dyDescent="0.3">
      <c r="A353" s="5">
        <v>351</v>
      </c>
      <c r="B353" s="4" t="s">
        <v>1926</v>
      </c>
      <c r="C353" s="3" t="s">
        <v>1927</v>
      </c>
      <c r="D353" s="4" t="s">
        <v>1928</v>
      </c>
      <c r="E353" s="2" t="s">
        <v>26</v>
      </c>
      <c r="F353" s="5" t="s">
        <v>75</v>
      </c>
      <c r="G353" s="33" t="s">
        <v>1929</v>
      </c>
      <c r="H353" s="5">
        <v>1</v>
      </c>
    </row>
    <row r="354" spans="1:8" ht="16.2" x14ac:dyDescent="0.3">
      <c r="A354" s="5">
        <v>352</v>
      </c>
      <c r="B354" s="4" t="s">
        <v>1930</v>
      </c>
      <c r="C354" s="3" t="s">
        <v>1931</v>
      </c>
      <c r="D354" s="4" t="s">
        <v>1932</v>
      </c>
      <c r="E354" s="2" t="s">
        <v>26</v>
      </c>
      <c r="F354" s="5" t="s">
        <v>75</v>
      </c>
      <c r="G354" s="33" t="s">
        <v>1929</v>
      </c>
      <c r="H354" s="5">
        <v>1</v>
      </c>
    </row>
    <row r="355" spans="1:8" ht="16.2" x14ac:dyDescent="0.3">
      <c r="A355" s="5">
        <v>353</v>
      </c>
      <c r="B355" s="4" t="s">
        <v>1933</v>
      </c>
      <c r="C355" s="3" t="s">
        <v>1934</v>
      </c>
      <c r="D355" s="4" t="s">
        <v>1935</v>
      </c>
      <c r="E355" s="2" t="s">
        <v>26</v>
      </c>
      <c r="F355" s="5" t="s">
        <v>74</v>
      </c>
      <c r="G355" s="33" t="s">
        <v>1936</v>
      </c>
      <c r="H355" s="5">
        <v>2</v>
      </c>
    </row>
    <row r="356" spans="1:8" ht="16.2" x14ac:dyDescent="0.3">
      <c r="A356" s="5">
        <v>354</v>
      </c>
      <c r="B356" s="4" t="s">
        <v>1937</v>
      </c>
      <c r="C356" s="3" t="s">
        <v>1658</v>
      </c>
      <c r="D356" s="4" t="s">
        <v>1658</v>
      </c>
      <c r="E356" s="2" t="s">
        <v>26</v>
      </c>
      <c r="F356" s="5" t="s">
        <v>75</v>
      </c>
      <c r="G356" s="33" t="s">
        <v>1938</v>
      </c>
      <c r="H356" s="5">
        <v>10</v>
      </c>
    </row>
    <row r="357" spans="1:8" ht="16.2" x14ac:dyDescent="0.3">
      <c r="A357" s="5">
        <v>355</v>
      </c>
      <c r="B357" s="4" t="s">
        <v>1939</v>
      </c>
      <c r="C357" s="3" t="s">
        <v>1940</v>
      </c>
      <c r="D357" s="4" t="s">
        <v>1941</v>
      </c>
      <c r="E357" s="2" t="s">
        <v>26</v>
      </c>
      <c r="F357" s="5" t="s">
        <v>74</v>
      </c>
      <c r="G357" s="33" t="s">
        <v>1942</v>
      </c>
      <c r="H357" s="5">
        <v>1</v>
      </c>
    </row>
    <row r="358" spans="1:8" ht="16.2" x14ac:dyDescent="0.3">
      <c r="A358" s="5">
        <v>356</v>
      </c>
      <c r="B358" s="4" t="s">
        <v>1943</v>
      </c>
      <c r="C358" s="3" t="s">
        <v>1941</v>
      </c>
      <c r="D358" s="4" t="s">
        <v>1941</v>
      </c>
      <c r="E358" s="2" t="s">
        <v>26</v>
      </c>
      <c r="F358" s="5" t="s">
        <v>74</v>
      </c>
      <c r="G358" s="33" t="s">
        <v>1944</v>
      </c>
      <c r="H358" s="5">
        <v>1</v>
      </c>
    </row>
    <row r="359" spans="1:8" ht="16.2" x14ac:dyDescent="0.3">
      <c r="A359" s="5">
        <v>357</v>
      </c>
      <c r="B359" s="4" t="s">
        <v>1945</v>
      </c>
      <c r="C359" s="3" t="s">
        <v>1946</v>
      </c>
      <c r="D359" s="4" t="s">
        <v>1941</v>
      </c>
      <c r="E359" s="2" t="s">
        <v>26</v>
      </c>
      <c r="F359" s="5" t="s">
        <v>75</v>
      </c>
      <c r="G359" s="33" t="s">
        <v>1947</v>
      </c>
      <c r="H359" s="5">
        <v>1</v>
      </c>
    </row>
    <row r="360" spans="1:8" ht="16.2" x14ac:dyDescent="0.3">
      <c r="A360" s="5">
        <v>358</v>
      </c>
      <c r="B360" s="4" t="s">
        <v>1948</v>
      </c>
      <c r="C360" s="3" t="s">
        <v>1934</v>
      </c>
      <c r="D360" s="4" t="s">
        <v>1935</v>
      </c>
      <c r="E360" s="2" t="s">
        <v>26</v>
      </c>
      <c r="F360" s="5" t="s">
        <v>74</v>
      </c>
      <c r="G360" s="33" t="s">
        <v>1949</v>
      </c>
      <c r="H360" s="5">
        <v>1</v>
      </c>
    </row>
    <row r="361" spans="1:8" ht="16.2" x14ac:dyDescent="0.3">
      <c r="A361" s="5">
        <v>359</v>
      </c>
      <c r="B361" s="4" t="s">
        <v>1950</v>
      </c>
      <c r="C361" s="3" t="s">
        <v>1951</v>
      </c>
      <c r="D361" s="4" t="s">
        <v>1325</v>
      </c>
      <c r="E361" s="2" t="s">
        <v>26</v>
      </c>
      <c r="F361" s="5" t="s">
        <v>75</v>
      </c>
      <c r="G361" s="33" t="s">
        <v>1952</v>
      </c>
      <c r="H361" s="5">
        <v>1</v>
      </c>
    </row>
    <row r="362" spans="1:8" ht="16.2" x14ac:dyDescent="0.3">
      <c r="A362" s="5">
        <v>360</v>
      </c>
      <c r="B362" s="4" t="s">
        <v>912</v>
      </c>
      <c r="C362" s="3" t="s">
        <v>1953</v>
      </c>
      <c r="D362" s="4" t="s">
        <v>1954</v>
      </c>
      <c r="E362" s="2" t="s">
        <v>26</v>
      </c>
      <c r="F362" s="5" t="s">
        <v>75</v>
      </c>
      <c r="G362" s="33" t="s">
        <v>1952</v>
      </c>
      <c r="H362" s="5">
        <v>1</v>
      </c>
    </row>
    <row r="363" spans="1:8" ht="16.2" x14ac:dyDescent="0.3">
      <c r="A363" s="5">
        <v>361</v>
      </c>
      <c r="B363" s="4" t="s">
        <v>1955</v>
      </c>
      <c r="C363" s="3" t="s">
        <v>1956</v>
      </c>
      <c r="D363" s="4" t="s">
        <v>1895</v>
      </c>
      <c r="E363" s="2" t="s">
        <v>26</v>
      </c>
      <c r="F363" s="5" t="s">
        <v>74</v>
      </c>
      <c r="G363" s="33" t="s">
        <v>1957</v>
      </c>
      <c r="H363" s="5">
        <v>1</v>
      </c>
    </row>
    <row r="364" spans="1:8" ht="16.2" x14ac:dyDescent="0.3">
      <c r="A364" s="5">
        <v>362</v>
      </c>
      <c r="B364" s="4" t="s">
        <v>1958</v>
      </c>
      <c r="C364" s="3" t="s">
        <v>1959</v>
      </c>
      <c r="D364" s="4" t="s">
        <v>1924</v>
      </c>
      <c r="E364" s="2" t="s">
        <v>26</v>
      </c>
      <c r="F364" s="5" t="s">
        <v>75</v>
      </c>
      <c r="G364" s="33" t="s">
        <v>1957</v>
      </c>
      <c r="H364" s="5">
        <v>1</v>
      </c>
    </row>
    <row r="365" spans="1:8" ht="16.2" x14ac:dyDescent="0.3">
      <c r="A365" s="5">
        <v>363</v>
      </c>
      <c r="B365" s="4" t="s">
        <v>1960</v>
      </c>
      <c r="C365" s="3" t="s">
        <v>1961</v>
      </c>
      <c r="D365" s="4" t="s">
        <v>1253</v>
      </c>
      <c r="E365" s="2" t="s">
        <v>26</v>
      </c>
      <c r="F365" s="1" t="s">
        <v>1020</v>
      </c>
      <c r="G365" s="33" t="s">
        <v>1957</v>
      </c>
      <c r="H365" s="5">
        <v>1</v>
      </c>
    </row>
    <row r="366" spans="1:8" ht="16.2" x14ac:dyDescent="0.3">
      <c r="A366" s="5">
        <v>364</v>
      </c>
      <c r="B366" s="4" t="s">
        <v>1962</v>
      </c>
      <c r="C366" s="3" t="s">
        <v>1963</v>
      </c>
      <c r="D366" s="4" t="s">
        <v>1253</v>
      </c>
      <c r="E366" s="2" t="s">
        <v>26</v>
      </c>
      <c r="F366" s="1" t="s">
        <v>1020</v>
      </c>
      <c r="G366" s="33" t="s">
        <v>1957</v>
      </c>
      <c r="H366" s="5">
        <v>1</v>
      </c>
    </row>
    <row r="367" spans="1:8" ht="16.2" x14ac:dyDescent="0.3">
      <c r="A367" s="5">
        <v>365</v>
      </c>
      <c r="B367" s="4" t="s">
        <v>1964</v>
      </c>
      <c r="C367" s="3" t="s">
        <v>1965</v>
      </c>
      <c r="D367" s="4" t="s">
        <v>1966</v>
      </c>
      <c r="E367" s="2" t="s">
        <v>26</v>
      </c>
      <c r="F367" s="5" t="s">
        <v>74</v>
      </c>
      <c r="G367" s="33" t="s">
        <v>1957</v>
      </c>
      <c r="H367" s="5">
        <v>3</v>
      </c>
    </row>
    <row r="368" spans="1:8" ht="16.2" x14ac:dyDescent="0.3">
      <c r="A368" s="5">
        <v>366</v>
      </c>
      <c r="B368" s="4" t="s">
        <v>1967</v>
      </c>
      <c r="C368" s="3" t="s">
        <v>1968</v>
      </c>
      <c r="D368" s="4" t="s">
        <v>1969</v>
      </c>
      <c r="E368" s="2" t="s">
        <v>26</v>
      </c>
      <c r="F368" s="5" t="s">
        <v>75</v>
      </c>
      <c r="G368" s="33" t="s">
        <v>1970</v>
      </c>
      <c r="H368" s="5">
        <v>3</v>
      </c>
    </row>
    <row r="369" spans="1:8" ht="16.2" x14ac:dyDescent="0.3">
      <c r="A369" s="5">
        <v>367</v>
      </c>
      <c r="B369" s="4" t="s">
        <v>1971</v>
      </c>
      <c r="C369" s="3" t="s">
        <v>1941</v>
      </c>
      <c r="D369" s="4" t="s">
        <v>1941</v>
      </c>
      <c r="E369" s="4" t="s">
        <v>1972</v>
      </c>
      <c r="F369" s="5" t="s">
        <v>982</v>
      </c>
      <c r="G369" s="33" t="s">
        <v>1973</v>
      </c>
      <c r="H369" s="5">
        <v>23</v>
      </c>
    </row>
    <row r="370" spans="1:8" ht="16.2" x14ac:dyDescent="0.3">
      <c r="A370" s="5">
        <v>368</v>
      </c>
      <c r="B370" s="4" t="s">
        <v>1974</v>
      </c>
      <c r="C370" s="3" t="s">
        <v>1941</v>
      </c>
      <c r="D370" s="4" t="s">
        <v>1941</v>
      </c>
      <c r="E370" s="4" t="s">
        <v>1972</v>
      </c>
      <c r="F370" s="5" t="s">
        <v>982</v>
      </c>
      <c r="G370" s="33" t="s">
        <v>1975</v>
      </c>
      <c r="H370" s="5">
        <v>6</v>
      </c>
    </row>
    <row r="371" spans="1:8" ht="16.2" x14ac:dyDescent="0.3">
      <c r="A371" s="5">
        <v>369</v>
      </c>
      <c r="B371" s="4" t="s">
        <v>1976</v>
      </c>
      <c r="C371" s="3" t="s">
        <v>1977</v>
      </c>
      <c r="D371" s="4" t="s">
        <v>1253</v>
      </c>
      <c r="E371" s="2" t="s">
        <v>26</v>
      </c>
      <c r="F371" s="5" t="s">
        <v>75</v>
      </c>
      <c r="G371" s="33" t="s">
        <v>1978</v>
      </c>
      <c r="H371" s="5">
        <v>1</v>
      </c>
    </row>
    <row r="372" spans="1:8" ht="16.2" x14ac:dyDescent="0.3">
      <c r="A372" s="5">
        <v>370</v>
      </c>
      <c r="B372" s="4" t="s">
        <v>1979</v>
      </c>
      <c r="C372" s="3" t="s">
        <v>1941</v>
      </c>
      <c r="D372" s="4" t="s">
        <v>1941</v>
      </c>
      <c r="E372" s="2" t="s">
        <v>26</v>
      </c>
      <c r="F372" s="5" t="s">
        <v>74</v>
      </c>
      <c r="G372" s="33" t="s">
        <v>1978</v>
      </c>
      <c r="H372" s="5">
        <v>1</v>
      </c>
    </row>
    <row r="373" spans="1:8" ht="16.2" x14ac:dyDescent="0.3">
      <c r="A373" s="5">
        <v>371</v>
      </c>
      <c r="B373" s="4" t="s">
        <v>1980</v>
      </c>
      <c r="C373" s="3" t="s">
        <v>1981</v>
      </c>
      <c r="D373" s="4" t="s">
        <v>1982</v>
      </c>
      <c r="E373" s="2" t="s">
        <v>1972</v>
      </c>
      <c r="F373" s="5" t="s">
        <v>74</v>
      </c>
      <c r="G373" s="33" t="s">
        <v>1978</v>
      </c>
      <c r="H373" s="5">
        <v>1</v>
      </c>
    </row>
    <row r="374" spans="1:8" ht="16.2" x14ac:dyDescent="0.3">
      <c r="A374" s="5">
        <v>372</v>
      </c>
      <c r="B374" s="4" t="s">
        <v>1983</v>
      </c>
      <c r="C374" s="3" t="s">
        <v>1984</v>
      </c>
      <c r="D374" s="4" t="s">
        <v>1985</v>
      </c>
      <c r="E374" s="4" t="s">
        <v>26</v>
      </c>
      <c r="F374" s="5" t="s">
        <v>1020</v>
      </c>
      <c r="G374" s="33"/>
      <c r="H374" s="5">
        <v>1</v>
      </c>
    </row>
    <row r="375" spans="1:8" ht="16.2" x14ac:dyDescent="0.3">
      <c r="A375" s="5">
        <v>373</v>
      </c>
      <c r="B375" s="4" t="s">
        <v>1986</v>
      </c>
      <c r="C375" s="3" t="s">
        <v>1987</v>
      </c>
      <c r="D375" s="4" t="s">
        <v>1988</v>
      </c>
      <c r="E375" s="4" t="s">
        <v>26</v>
      </c>
      <c r="F375" s="5" t="s">
        <v>1020</v>
      </c>
      <c r="G375" s="33"/>
      <c r="H375" s="5">
        <v>1</v>
      </c>
    </row>
    <row r="376" spans="1:8" ht="16.2" x14ac:dyDescent="0.3">
      <c r="A376" s="5">
        <v>374</v>
      </c>
      <c r="B376" s="4" t="s">
        <v>1989</v>
      </c>
      <c r="C376" s="3" t="s">
        <v>1990</v>
      </c>
      <c r="D376" s="4" t="s">
        <v>1991</v>
      </c>
      <c r="E376" s="4" t="s">
        <v>26</v>
      </c>
      <c r="F376" s="5" t="s">
        <v>1020</v>
      </c>
      <c r="G376" s="33"/>
      <c r="H376" s="5">
        <v>1</v>
      </c>
    </row>
    <row r="377" spans="1:8" ht="16.2" x14ac:dyDescent="0.3">
      <c r="A377" s="5">
        <v>375</v>
      </c>
      <c r="B377" s="4" t="s">
        <v>1992</v>
      </c>
      <c r="C377" s="3" t="s">
        <v>1993</v>
      </c>
      <c r="D377" s="4" t="s">
        <v>1985</v>
      </c>
      <c r="E377" s="4" t="s">
        <v>11</v>
      </c>
      <c r="F377" s="5" t="s">
        <v>1020</v>
      </c>
      <c r="G377" s="33"/>
      <c r="H377" s="5">
        <v>1</v>
      </c>
    </row>
    <row r="378" spans="1:8" ht="16.2" x14ac:dyDescent="0.3">
      <c r="A378" s="5">
        <v>376</v>
      </c>
      <c r="B378" s="4" t="s">
        <v>1994</v>
      </c>
      <c r="C378" s="3" t="s">
        <v>1995</v>
      </c>
      <c r="D378" s="4" t="s">
        <v>1995</v>
      </c>
      <c r="E378" s="4" t="s">
        <v>11</v>
      </c>
      <c r="F378" s="5" t="s">
        <v>1020</v>
      </c>
      <c r="G378" s="33"/>
      <c r="H378" s="5">
        <v>1</v>
      </c>
    </row>
    <row r="379" spans="1:8" ht="16.2" x14ac:dyDescent="0.3">
      <c r="A379" s="5">
        <v>377</v>
      </c>
      <c r="B379" s="4" t="s">
        <v>1996</v>
      </c>
      <c r="C379" s="3" t="s">
        <v>1941</v>
      </c>
      <c r="D379" s="4" t="s">
        <v>1941</v>
      </c>
      <c r="E379" s="4" t="s">
        <v>26</v>
      </c>
      <c r="F379" s="5" t="s">
        <v>1020</v>
      </c>
      <c r="G379" s="33"/>
      <c r="H379" s="5">
        <v>1</v>
      </c>
    </row>
    <row r="380" spans="1:8" ht="16.2" x14ac:dyDescent="0.3">
      <c r="A380" s="5">
        <v>378</v>
      </c>
      <c r="B380" s="4" t="s">
        <v>1997</v>
      </c>
      <c r="C380" s="3" t="s">
        <v>1998</v>
      </c>
      <c r="D380" s="4" t="s">
        <v>1999</v>
      </c>
      <c r="E380" s="4" t="s">
        <v>11</v>
      </c>
      <c r="F380" s="5" t="s">
        <v>1020</v>
      </c>
      <c r="G380" s="33"/>
      <c r="H380" s="5">
        <v>1</v>
      </c>
    </row>
    <row r="381" spans="1:8" ht="16.2" x14ac:dyDescent="0.3">
      <c r="A381" s="5">
        <v>379</v>
      </c>
      <c r="B381" s="4" t="s">
        <v>2000</v>
      </c>
      <c r="C381" s="3" t="s">
        <v>2001</v>
      </c>
      <c r="D381" s="4" t="s">
        <v>1877</v>
      </c>
      <c r="E381" s="4" t="s">
        <v>21</v>
      </c>
      <c r="F381" s="5" t="s">
        <v>1020</v>
      </c>
      <c r="G381" s="33"/>
      <c r="H381" s="5">
        <v>1</v>
      </c>
    </row>
    <row r="382" spans="1:8" ht="16.2" x14ac:dyDescent="0.3">
      <c r="A382" s="5">
        <v>380</v>
      </c>
      <c r="B382" s="4" t="s">
        <v>2002</v>
      </c>
      <c r="C382" s="3" t="s">
        <v>2003</v>
      </c>
      <c r="D382" s="4" t="s">
        <v>2004</v>
      </c>
      <c r="E382" s="4" t="s">
        <v>12</v>
      </c>
      <c r="F382" s="5" t="s">
        <v>1020</v>
      </c>
      <c r="G382" s="33"/>
      <c r="H382" s="5">
        <v>1</v>
      </c>
    </row>
    <row r="383" spans="1:8" ht="16.2" x14ac:dyDescent="0.3">
      <c r="A383" s="5">
        <v>381</v>
      </c>
      <c r="B383" s="4" t="s">
        <v>2005</v>
      </c>
      <c r="C383" s="3" t="s">
        <v>2006</v>
      </c>
      <c r="D383" s="4" t="s">
        <v>1941</v>
      </c>
      <c r="E383" s="4" t="s">
        <v>13</v>
      </c>
      <c r="F383" s="5" t="s">
        <v>1020</v>
      </c>
      <c r="G383" s="33"/>
      <c r="H383" s="5">
        <v>3</v>
      </c>
    </row>
    <row r="384" spans="1:8" ht="16.2" x14ac:dyDescent="0.3">
      <c r="A384" s="5">
        <v>382</v>
      </c>
      <c r="B384" s="4" t="s">
        <v>2007</v>
      </c>
      <c r="C384" s="3" t="s">
        <v>2008</v>
      </c>
      <c r="D384" s="4" t="s">
        <v>2004</v>
      </c>
      <c r="E384" s="4" t="s">
        <v>11</v>
      </c>
      <c r="F384" s="5" t="s">
        <v>1020</v>
      </c>
      <c r="G384" s="33"/>
      <c r="H384" s="5">
        <v>1</v>
      </c>
    </row>
    <row r="385" spans="1:8" ht="16.2" x14ac:dyDescent="0.3">
      <c r="A385" s="5">
        <v>383</v>
      </c>
      <c r="B385" s="4" t="s">
        <v>2009</v>
      </c>
      <c r="C385" s="3" t="s">
        <v>2010</v>
      </c>
      <c r="D385" s="4"/>
      <c r="E385" s="4" t="s">
        <v>1972</v>
      </c>
      <c r="F385" s="5" t="s">
        <v>1020</v>
      </c>
      <c r="G385" s="33"/>
      <c r="H385" s="5">
        <v>1</v>
      </c>
    </row>
    <row r="386" spans="1:8" ht="16.2" x14ac:dyDescent="0.3">
      <c r="A386" s="5">
        <v>384</v>
      </c>
      <c r="B386" s="4" t="s">
        <v>2011</v>
      </c>
      <c r="C386" s="3" t="s">
        <v>2012</v>
      </c>
      <c r="D386" s="4" t="s">
        <v>2012</v>
      </c>
      <c r="E386" s="4" t="s">
        <v>2013</v>
      </c>
      <c r="F386" s="5" t="s">
        <v>75</v>
      </c>
      <c r="G386" s="33"/>
      <c r="H386" s="5">
        <v>1</v>
      </c>
    </row>
    <row r="387" spans="1:8" ht="16.2" x14ac:dyDescent="0.3">
      <c r="A387" s="5">
        <v>385</v>
      </c>
      <c r="B387" s="4" t="s">
        <v>2014</v>
      </c>
      <c r="C387" s="3" t="s">
        <v>2015</v>
      </c>
      <c r="D387" s="4" t="s">
        <v>1991</v>
      </c>
      <c r="E387" s="4" t="s">
        <v>0</v>
      </c>
      <c r="F387" s="5" t="s">
        <v>1020</v>
      </c>
      <c r="G387" s="33"/>
      <c r="H387" s="5">
        <v>1</v>
      </c>
    </row>
    <row r="388" spans="1:8" ht="16.2" x14ac:dyDescent="0.3">
      <c r="A388" s="5">
        <v>386</v>
      </c>
      <c r="B388" s="4" t="s">
        <v>2016</v>
      </c>
      <c r="C388" s="3" t="s">
        <v>1003</v>
      </c>
      <c r="D388" s="4" t="s">
        <v>1003</v>
      </c>
      <c r="E388" s="4" t="s">
        <v>24</v>
      </c>
      <c r="F388" s="5" t="s">
        <v>1020</v>
      </c>
      <c r="G388" s="33"/>
      <c r="H388" s="5">
        <v>1</v>
      </c>
    </row>
    <row r="389" spans="1:8" ht="16.2" x14ac:dyDescent="0.3">
      <c r="A389" s="5">
        <v>387</v>
      </c>
      <c r="B389" s="3" t="s">
        <v>2017</v>
      </c>
      <c r="C389" s="3" t="s">
        <v>2018</v>
      </c>
      <c r="D389" s="4" t="s">
        <v>2019</v>
      </c>
      <c r="E389" s="4" t="s">
        <v>26</v>
      </c>
      <c r="F389" s="5" t="s">
        <v>1020</v>
      </c>
      <c r="G389" s="33"/>
      <c r="H389" s="5">
        <v>1</v>
      </c>
    </row>
    <row r="390" spans="1:8" ht="16.2" x14ac:dyDescent="0.3">
      <c r="A390" s="5">
        <v>388</v>
      </c>
      <c r="B390" s="4" t="s">
        <v>2020</v>
      </c>
      <c r="C390" s="3" t="s">
        <v>2021</v>
      </c>
      <c r="D390" s="4" t="s">
        <v>2022</v>
      </c>
      <c r="E390" s="4" t="s">
        <v>0</v>
      </c>
      <c r="F390" s="5" t="s">
        <v>1020</v>
      </c>
      <c r="G390" s="33"/>
      <c r="H390" s="5">
        <v>1</v>
      </c>
    </row>
    <row r="391" spans="1:8" ht="16.2" x14ac:dyDescent="0.3">
      <c r="A391" s="5">
        <v>389</v>
      </c>
      <c r="B391" s="4" t="s">
        <v>2023</v>
      </c>
      <c r="C391" s="3" t="s">
        <v>2024</v>
      </c>
      <c r="D391" s="4" t="s">
        <v>2025</v>
      </c>
      <c r="E391" s="4" t="s">
        <v>0</v>
      </c>
      <c r="F391" s="5" t="s">
        <v>1020</v>
      </c>
      <c r="G391" s="33"/>
      <c r="H391" s="5">
        <v>1</v>
      </c>
    </row>
    <row r="392" spans="1:8" ht="16.2" x14ac:dyDescent="0.3">
      <c r="A392" s="5">
        <v>390</v>
      </c>
      <c r="B392" s="4" t="s">
        <v>2026</v>
      </c>
      <c r="C392" s="3" t="s">
        <v>2027</v>
      </c>
      <c r="D392" s="4" t="s">
        <v>2028</v>
      </c>
      <c r="E392" s="4" t="s">
        <v>0</v>
      </c>
      <c r="F392" s="5" t="s">
        <v>1020</v>
      </c>
      <c r="G392" s="33"/>
      <c r="H392" s="5">
        <v>1</v>
      </c>
    </row>
    <row r="393" spans="1:8" ht="16.2" x14ac:dyDescent="0.3">
      <c r="A393" s="5">
        <v>391</v>
      </c>
      <c r="B393" s="4" t="s">
        <v>2029</v>
      </c>
      <c r="C393" s="3" t="s">
        <v>2030</v>
      </c>
      <c r="D393" s="4" t="s">
        <v>2031</v>
      </c>
      <c r="E393" s="4" t="s">
        <v>0</v>
      </c>
      <c r="F393" s="5" t="s">
        <v>1020</v>
      </c>
      <c r="G393" s="33"/>
      <c r="H393" s="5">
        <v>1</v>
      </c>
    </row>
    <row r="394" spans="1:8" ht="16.2" x14ac:dyDescent="0.3">
      <c r="A394" s="5">
        <v>392</v>
      </c>
      <c r="B394" s="4" t="s">
        <v>2032</v>
      </c>
      <c r="C394" s="3" t="s">
        <v>2033</v>
      </c>
      <c r="D394" s="4" t="s">
        <v>2034</v>
      </c>
      <c r="E394" s="4" t="s">
        <v>26</v>
      </c>
      <c r="F394" s="5" t="s">
        <v>1020</v>
      </c>
      <c r="G394" s="33"/>
      <c r="H394" s="5">
        <v>1</v>
      </c>
    </row>
    <row r="395" spans="1:8" ht="16.2" x14ac:dyDescent="0.3">
      <c r="A395" s="5">
        <v>393</v>
      </c>
      <c r="B395" s="4" t="s">
        <v>2035</v>
      </c>
      <c r="C395" s="3" t="s">
        <v>2036</v>
      </c>
      <c r="D395" s="4" t="s">
        <v>1877</v>
      </c>
      <c r="E395" s="4" t="s">
        <v>26</v>
      </c>
      <c r="F395" s="5" t="s">
        <v>1020</v>
      </c>
      <c r="G395" s="33"/>
      <c r="H395" s="5">
        <v>1</v>
      </c>
    </row>
    <row r="396" spans="1:8" ht="16.2" x14ac:dyDescent="0.3">
      <c r="A396" s="5">
        <v>394</v>
      </c>
      <c r="B396" s="4" t="s">
        <v>1326</v>
      </c>
      <c r="C396" s="3" t="s">
        <v>2037</v>
      </c>
      <c r="D396" s="4" t="s">
        <v>1877</v>
      </c>
      <c r="E396" s="4" t="s">
        <v>26</v>
      </c>
      <c r="F396" s="5" t="s">
        <v>1020</v>
      </c>
      <c r="G396" s="33"/>
      <c r="H396" s="5">
        <v>1</v>
      </c>
    </row>
    <row r="397" spans="1:8" ht="16.2" x14ac:dyDescent="0.3">
      <c r="A397" s="5">
        <v>395</v>
      </c>
      <c r="B397" s="4" t="s">
        <v>2038</v>
      </c>
      <c r="C397" s="3" t="s">
        <v>1523</v>
      </c>
      <c r="D397" s="4" t="s">
        <v>2039</v>
      </c>
      <c r="E397" s="4" t="s">
        <v>26</v>
      </c>
      <c r="F397" s="5" t="s">
        <v>1020</v>
      </c>
      <c r="G397" s="33"/>
      <c r="H397" s="5">
        <v>1</v>
      </c>
    </row>
    <row r="398" spans="1:8" ht="16.2" x14ac:dyDescent="0.3">
      <c r="A398" s="5">
        <v>396</v>
      </c>
      <c r="B398" s="4" t="s">
        <v>2040</v>
      </c>
      <c r="C398" s="3" t="s">
        <v>2041</v>
      </c>
      <c r="D398" s="4" t="s">
        <v>1253</v>
      </c>
      <c r="E398" s="4" t="s">
        <v>0</v>
      </c>
      <c r="F398" s="5" t="s">
        <v>1020</v>
      </c>
      <c r="G398" s="33"/>
      <c r="H398" s="5">
        <v>1</v>
      </c>
    </row>
    <row r="399" spans="1:8" ht="16.2" x14ac:dyDescent="0.3">
      <c r="A399" s="5">
        <v>397</v>
      </c>
      <c r="B399" s="4" t="s">
        <v>2042</v>
      </c>
      <c r="C399" s="3" t="s">
        <v>2043</v>
      </c>
      <c r="D399" s="4" t="s">
        <v>2044</v>
      </c>
      <c r="E399" s="4" t="s">
        <v>26</v>
      </c>
      <c r="F399" s="5" t="s">
        <v>1020</v>
      </c>
      <c r="G399" s="33"/>
      <c r="H399" s="5">
        <v>1</v>
      </c>
    </row>
    <row r="400" spans="1:8" ht="16.2" x14ac:dyDescent="0.3">
      <c r="A400" s="5">
        <v>398</v>
      </c>
      <c r="B400" s="4" t="s">
        <v>2045</v>
      </c>
      <c r="C400" s="3" t="s">
        <v>2046</v>
      </c>
      <c r="D400" s="4" t="s">
        <v>2044</v>
      </c>
      <c r="E400" s="4" t="s">
        <v>0</v>
      </c>
      <c r="F400" s="5" t="s">
        <v>1020</v>
      </c>
      <c r="G400" s="33"/>
      <c r="H400" s="5">
        <v>1</v>
      </c>
    </row>
    <row r="401" spans="1:8" ht="16.2" x14ac:dyDescent="0.3">
      <c r="A401" s="5">
        <v>399</v>
      </c>
      <c r="B401" s="4" t="s">
        <v>2047</v>
      </c>
      <c r="C401" s="3" t="s">
        <v>2048</v>
      </c>
      <c r="D401" s="4" t="s">
        <v>2049</v>
      </c>
      <c r="E401" s="4" t="s">
        <v>26</v>
      </c>
      <c r="F401" s="5" t="s">
        <v>1020</v>
      </c>
      <c r="G401" s="33"/>
      <c r="H401" s="5">
        <v>1</v>
      </c>
    </row>
    <row r="402" spans="1:8" ht="16.2" x14ac:dyDescent="0.3">
      <c r="A402" s="5">
        <v>400</v>
      </c>
      <c r="B402" s="4" t="s">
        <v>2050</v>
      </c>
      <c r="C402" s="3" t="s">
        <v>1941</v>
      </c>
      <c r="D402" s="4" t="s">
        <v>1941</v>
      </c>
      <c r="E402" s="4" t="s">
        <v>0</v>
      </c>
      <c r="F402" s="5" t="s">
        <v>1020</v>
      </c>
      <c r="G402" s="33"/>
      <c r="H402" s="5">
        <v>10</v>
      </c>
    </row>
    <row r="403" spans="1:8" ht="16.2" x14ac:dyDescent="0.3">
      <c r="A403" s="5">
        <v>401</v>
      </c>
      <c r="B403" s="4" t="s">
        <v>2051</v>
      </c>
      <c r="C403" s="3" t="s">
        <v>2052</v>
      </c>
      <c r="D403" s="4" t="s">
        <v>2052</v>
      </c>
      <c r="E403" s="4" t="s">
        <v>0</v>
      </c>
      <c r="F403" s="5" t="s">
        <v>1020</v>
      </c>
      <c r="G403" s="33"/>
      <c r="H403" s="5">
        <v>1</v>
      </c>
    </row>
    <row r="404" spans="1:8" ht="16.2" x14ac:dyDescent="0.3">
      <c r="A404" s="5">
        <v>402</v>
      </c>
      <c r="B404" s="4" t="s">
        <v>2053</v>
      </c>
      <c r="C404" s="3" t="s">
        <v>2054</v>
      </c>
      <c r="D404" s="4" t="s">
        <v>2055</v>
      </c>
      <c r="E404" s="4" t="s">
        <v>26</v>
      </c>
      <c r="F404" s="5" t="s">
        <v>1020</v>
      </c>
      <c r="G404" s="33"/>
      <c r="H404" s="5">
        <v>1</v>
      </c>
    </row>
    <row r="405" spans="1:8" ht="16.2" x14ac:dyDescent="0.3">
      <c r="A405" s="5">
        <v>403</v>
      </c>
      <c r="B405" s="4" t="s">
        <v>2056</v>
      </c>
      <c r="C405" s="3" t="s">
        <v>1247</v>
      </c>
      <c r="D405" s="4" t="s">
        <v>1877</v>
      </c>
      <c r="E405" s="4" t="s">
        <v>26</v>
      </c>
      <c r="F405" s="5" t="s">
        <v>1020</v>
      </c>
      <c r="G405" s="33"/>
      <c r="H405" s="5">
        <v>1</v>
      </c>
    </row>
    <row r="406" spans="1:8" ht="16.2" x14ac:dyDescent="0.3">
      <c r="A406" s="5">
        <v>404</v>
      </c>
      <c r="B406" s="4" t="s">
        <v>2057</v>
      </c>
      <c r="C406" s="3" t="s">
        <v>2058</v>
      </c>
      <c r="D406" s="4" t="s">
        <v>2058</v>
      </c>
      <c r="E406" s="4" t="s">
        <v>26</v>
      </c>
      <c r="F406" s="5" t="s">
        <v>1020</v>
      </c>
      <c r="G406" s="33"/>
      <c r="H406" s="5">
        <v>1</v>
      </c>
    </row>
    <row r="407" spans="1:8" ht="16.2" x14ac:dyDescent="0.3">
      <c r="A407" s="5">
        <v>405</v>
      </c>
      <c r="B407" s="4" t="s">
        <v>2059</v>
      </c>
      <c r="C407" s="3" t="s">
        <v>2060</v>
      </c>
      <c r="D407" s="4" t="s">
        <v>1941</v>
      </c>
      <c r="E407" s="4" t="s">
        <v>26</v>
      </c>
      <c r="F407" s="5" t="s">
        <v>1020</v>
      </c>
      <c r="G407" s="33"/>
      <c r="H407" s="5">
        <v>2</v>
      </c>
    </row>
    <row r="408" spans="1:8" ht="16.2" x14ac:dyDescent="0.3">
      <c r="A408" s="5">
        <v>406</v>
      </c>
      <c r="B408" s="4" t="s">
        <v>2061</v>
      </c>
      <c r="C408" s="3" t="s">
        <v>2060</v>
      </c>
      <c r="D408" s="4" t="s">
        <v>1941</v>
      </c>
      <c r="E408" s="4" t="s">
        <v>26</v>
      </c>
      <c r="F408" s="5" t="s">
        <v>1020</v>
      </c>
      <c r="G408" s="33"/>
      <c r="H408" s="5">
        <v>2</v>
      </c>
    </row>
    <row r="409" spans="1:8" ht="16.2" x14ac:dyDescent="0.3">
      <c r="A409" s="5">
        <v>407</v>
      </c>
      <c r="B409" s="4" t="s">
        <v>2062</v>
      </c>
      <c r="C409" s="3" t="s">
        <v>2063</v>
      </c>
      <c r="D409" s="4" t="s">
        <v>2064</v>
      </c>
      <c r="E409" s="4" t="s">
        <v>1972</v>
      </c>
      <c r="F409" s="5" t="s">
        <v>76</v>
      </c>
      <c r="G409" s="33"/>
      <c r="H409" s="5">
        <v>2</v>
      </c>
    </row>
    <row r="410" spans="1:8" ht="16.2" x14ac:dyDescent="0.3">
      <c r="A410" s="5">
        <v>408</v>
      </c>
      <c r="B410" s="4" t="s">
        <v>2065</v>
      </c>
      <c r="C410" s="3" t="s">
        <v>2063</v>
      </c>
      <c r="D410" s="4"/>
      <c r="E410" s="4" t="s">
        <v>1972</v>
      </c>
      <c r="F410" s="5" t="s">
        <v>76</v>
      </c>
      <c r="G410" s="33"/>
      <c r="H410" s="5">
        <v>1</v>
      </c>
    </row>
    <row r="411" spans="1:8" ht="16.2" x14ac:dyDescent="0.3">
      <c r="A411" s="5">
        <v>409</v>
      </c>
      <c r="B411" s="4" t="s">
        <v>2066</v>
      </c>
      <c r="C411" s="3" t="s">
        <v>1995</v>
      </c>
      <c r="D411" s="4" t="s">
        <v>1995</v>
      </c>
      <c r="E411" s="4" t="s">
        <v>1972</v>
      </c>
      <c r="F411" s="5" t="s">
        <v>76</v>
      </c>
      <c r="G411" s="33"/>
      <c r="H411" s="5">
        <v>1</v>
      </c>
    </row>
    <row r="412" spans="1:8" ht="16.2" x14ac:dyDescent="0.3">
      <c r="A412" s="5">
        <v>410</v>
      </c>
      <c r="B412" s="4" t="s">
        <v>2067</v>
      </c>
      <c r="C412" s="3" t="s">
        <v>2068</v>
      </c>
      <c r="D412" s="4" t="s">
        <v>2069</v>
      </c>
      <c r="E412" s="4" t="s">
        <v>1972</v>
      </c>
      <c r="F412" s="5" t="s">
        <v>76</v>
      </c>
      <c r="G412" s="33"/>
      <c r="H412" s="5">
        <v>2</v>
      </c>
    </row>
    <row r="413" spans="1:8" ht="15.75" customHeight="1" x14ac:dyDescent="0.3">
      <c r="A413" s="5">
        <v>411</v>
      </c>
      <c r="B413" s="4" t="s">
        <v>2070</v>
      </c>
      <c r="C413" s="3" t="s">
        <v>2068</v>
      </c>
      <c r="D413" s="4" t="s">
        <v>2069</v>
      </c>
      <c r="E413" s="4" t="s">
        <v>1972</v>
      </c>
      <c r="F413" s="5" t="s">
        <v>76</v>
      </c>
      <c r="G413" s="33"/>
      <c r="H413" s="5">
        <v>1</v>
      </c>
    </row>
    <row r="414" spans="1:8" ht="16.2" x14ac:dyDescent="0.3">
      <c r="A414" s="5">
        <v>412</v>
      </c>
      <c r="B414" s="4" t="s">
        <v>2071</v>
      </c>
      <c r="C414" s="3" t="s">
        <v>2068</v>
      </c>
      <c r="D414" s="4" t="s">
        <v>2069</v>
      </c>
      <c r="E414" s="4" t="s">
        <v>1972</v>
      </c>
      <c r="F414" s="5" t="s">
        <v>76</v>
      </c>
      <c r="G414" s="33"/>
      <c r="H414" s="5">
        <v>1</v>
      </c>
    </row>
    <row r="415" spans="1:8" ht="16.2" x14ac:dyDescent="0.3">
      <c r="A415" s="5">
        <v>413</v>
      </c>
      <c r="B415" s="4" t="s">
        <v>2072</v>
      </c>
      <c r="C415" s="3" t="s">
        <v>2073</v>
      </c>
      <c r="D415" s="4" t="s">
        <v>2069</v>
      </c>
      <c r="E415" s="4" t="s">
        <v>1972</v>
      </c>
      <c r="F415" s="5" t="s">
        <v>76</v>
      </c>
      <c r="G415" s="33"/>
      <c r="H415" s="5">
        <v>1</v>
      </c>
    </row>
    <row r="416" spans="1:8" ht="16.2" x14ac:dyDescent="0.3">
      <c r="A416" s="5">
        <v>414</v>
      </c>
      <c r="B416" s="4" t="s">
        <v>2074</v>
      </c>
      <c r="C416" s="3" t="s">
        <v>2075</v>
      </c>
      <c r="D416" s="4" t="s">
        <v>2076</v>
      </c>
      <c r="E416" s="4" t="s">
        <v>1972</v>
      </c>
      <c r="F416" s="5" t="s">
        <v>76</v>
      </c>
      <c r="G416" s="33"/>
      <c r="H416" s="5">
        <v>1</v>
      </c>
    </row>
    <row r="417" spans="1:8" ht="16.2" x14ac:dyDescent="0.3">
      <c r="A417" s="5">
        <v>415</v>
      </c>
      <c r="B417" s="4" t="s">
        <v>2077</v>
      </c>
      <c r="C417" s="3" t="s">
        <v>2078</v>
      </c>
      <c r="D417" s="4"/>
      <c r="E417" s="4" t="s">
        <v>1972</v>
      </c>
      <c r="F417" s="5" t="s">
        <v>76</v>
      </c>
      <c r="G417" s="33"/>
      <c r="H417" s="5">
        <v>3</v>
      </c>
    </row>
    <row r="418" spans="1:8" ht="16.2" x14ac:dyDescent="0.3">
      <c r="A418" s="5">
        <v>416</v>
      </c>
      <c r="B418" s="4" t="s">
        <v>2079</v>
      </c>
      <c r="C418" s="3" t="s">
        <v>77</v>
      </c>
      <c r="D418" s="4" t="s">
        <v>77</v>
      </c>
      <c r="E418" s="4" t="s">
        <v>1972</v>
      </c>
      <c r="F418" s="5" t="s">
        <v>76</v>
      </c>
      <c r="G418" s="33"/>
      <c r="H418" s="5">
        <v>2</v>
      </c>
    </row>
    <row r="419" spans="1:8" ht="16.2" x14ac:dyDescent="0.3">
      <c r="A419" s="5">
        <v>417</v>
      </c>
      <c r="B419" s="4" t="s">
        <v>2080</v>
      </c>
      <c r="C419" s="3" t="s">
        <v>2081</v>
      </c>
      <c r="D419" s="4" t="s">
        <v>2082</v>
      </c>
      <c r="E419" s="4" t="s">
        <v>1972</v>
      </c>
      <c r="F419" s="5" t="s">
        <v>75</v>
      </c>
      <c r="G419" s="33"/>
      <c r="H419" s="5">
        <v>1</v>
      </c>
    </row>
    <row r="420" spans="1:8" ht="16.2" x14ac:dyDescent="0.3">
      <c r="A420" s="5">
        <v>418</v>
      </c>
      <c r="B420" s="4" t="s">
        <v>2083</v>
      </c>
      <c r="C420" s="3" t="s">
        <v>2084</v>
      </c>
      <c r="D420" s="4" t="s">
        <v>2084</v>
      </c>
      <c r="E420" s="4" t="s">
        <v>1972</v>
      </c>
      <c r="F420" s="5" t="s">
        <v>76</v>
      </c>
      <c r="G420" s="33"/>
      <c r="H420" s="5">
        <v>1</v>
      </c>
    </row>
    <row r="421" spans="1:8" ht="16.2" x14ac:dyDescent="0.3">
      <c r="A421" s="5">
        <v>419</v>
      </c>
      <c r="B421" s="4" t="s">
        <v>2085</v>
      </c>
      <c r="C421" s="3" t="s">
        <v>2084</v>
      </c>
      <c r="D421" s="4" t="s">
        <v>2084</v>
      </c>
      <c r="E421" s="4" t="s">
        <v>1972</v>
      </c>
      <c r="F421" s="5" t="s">
        <v>76</v>
      </c>
      <c r="G421" s="33"/>
      <c r="H421" s="5">
        <v>1</v>
      </c>
    </row>
    <row r="422" spans="1:8" ht="16.2" x14ac:dyDescent="0.3">
      <c r="A422" s="5">
        <v>420</v>
      </c>
      <c r="B422" s="4" t="s">
        <v>2086</v>
      </c>
      <c r="C422" s="3" t="s">
        <v>2075</v>
      </c>
      <c r="D422" s="4" t="s">
        <v>2075</v>
      </c>
      <c r="E422" s="4" t="s">
        <v>1972</v>
      </c>
      <c r="F422" s="5" t="s">
        <v>76</v>
      </c>
      <c r="G422" s="33"/>
      <c r="H422" s="5">
        <v>2</v>
      </c>
    </row>
    <row r="423" spans="1:8" ht="16.2" x14ac:dyDescent="0.3">
      <c r="A423" s="5">
        <v>421</v>
      </c>
      <c r="B423" s="4" t="s">
        <v>2087</v>
      </c>
      <c r="C423" s="3" t="s">
        <v>2088</v>
      </c>
      <c r="D423" s="4" t="s">
        <v>2075</v>
      </c>
      <c r="E423" s="4" t="s">
        <v>1972</v>
      </c>
      <c r="F423" s="5" t="s">
        <v>76</v>
      </c>
      <c r="G423" s="33"/>
      <c r="H423" s="5">
        <v>1</v>
      </c>
    </row>
    <row r="424" spans="1:8" ht="16.2" x14ac:dyDescent="0.3">
      <c r="A424" s="5">
        <v>422</v>
      </c>
      <c r="B424" s="4" t="s">
        <v>2089</v>
      </c>
      <c r="C424" s="3" t="s">
        <v>1982</v>
      </c>
      <c r="D424" s="4"/>
      <c r="E424" s="4" t="s">
        <v>1972</v>
      </c>
      <c r="F424" s="5" t="s">
        <v>76</v>
      </c>
      <c r="G424" s="33"/>
      <c r="H424" s="5">
        <v>1</v>
      </c>
    </row>
    <row r="425" spans="1:8" ht="16.2" x14ac:dyDescent="0.3">
      <c r="A425" s="5">
        <v>423</v>
      </c>
      <c r="B425" s="4" t="s">
        <v>2090</v>
      </c>
      <c r="C425" s="3" t="s">
        <v>2075</v>
      </c>
      <c r="D425" s="4" t="s">
        <v>2075</v>
      </c>
      <c r="E425" s="4" t="s">
        <v>1972</v>
      </c>
      <c r="F425" s="5" t="s">
        <v>74</v>
      </c>
      <c r="G425" s="33"/>
      <c r="H425" s="5">
        <v>2</v>
      </c>
    </row>
    <row r="426" spans="1:8" ht="16.2" x14ac:dyDescent="0.3">
      <c r="A426" s="5">
        <v>424</v>
      </c>
      <c r="B426" s="4" t="s">
        <v>2091</v>
      </c>
      <c r="C426" s="3" t="s">
        <v>2075</v>
      </c>
      <c r="D426" s="4" t="s">
        <v>2075</v>
      </c>
      <c r="E426" s="4" t="s">
        <v>1972</v>
      </c>
      <c r="F426" s="5" t="s">
        <v>74</v>
      </c>
      <c r="G426" s="33"/>
      <c r="H426" s="5">
        <v>1</v>
      </c>
    </row>
    <row r="427" spans="1:8" ht="16.2" x14ac:dyDescent="0.3">
      <c r="A427" s="5">
        <v>425</v>
      </c>
      <c r="B427" s="4" t="s">
        <v>2092</v>
      </c>
      <c r="C427" s="3" t="s">
        <v>2093</v>
      </c>
      <c r="D427" s="4" t="s">
        <v>2094</v>
      </c>
      <c r="E427" s="4" t="s">
        <v>26</v>
      </c>
      <c r="F427" s="5" t="s">
        <v>74</v>
      </c>
      <c r="G427" s="33"/>
      <c r="H427" s="5">
        <v>1</v>
      </c>
    </row>
    <row r="428" spans="1:8" ht="16.2" x14ac:dyDescent="0.3">
      <c r="A428" s="5">
        <v>426</v>
      </c>
      <c r="B428" s="4" t="s">
        <v>2095</v>
      </c>
      <c r="C428" s="3" t="s">
        <v>2096</v>
      </c>
      <c r="D428" s="4" t="s">
        <v>2097</v>
      </c>
      <c r="E428" s="4" t="s">
        <v>26</v>
      </c>
      <c r="F428" s="5" t="s">
        <v>74</v>
      </c>
      <c r="G428" s="33"/>
      <c r="H428" s="5">
        <v>2</v>
      </c>
    </row>
    <row r="429" spans="1:8" ht="16.2" x14ac:dyDescent="0.3">
      <c r="A429" s="5">
        <v>427</v>
      </c>
      <c r="B429" s="4" t="s">
        <v>2098</v>
      </c>
      <c r="C429" s="3" t="s">
        <v>2099</v>
      </c>
      <c r="D429" s="4" t="s">
        <v>802</v>
      </c>
      <c r="E429" s="4" t="s">
        <v>26</v>
      </c>
      <c r="F429" s="5" t="s">
        <v>74</v>
      </c>
      <c r="G429" s="33"/>
      <c r="H429" s="5">
        <v>1</v>
      </c>
    </row>
    <row r="430" spans="1:8" ht="16.2" x14ac:dyDescent="0.3">
      <c r="A430" s="5">
        <v>428</v>
      </c>
      <c r="B430" s="4" t="s">
        <v>2100</v>
      </c>
      <c r="C430" s="3" t="s">
        <v>1639</v>
      </c>
      <c r="D430" s="4" t="s">
        <v>2101</v>
      </c>
      <c r="E430" s="4" t="s">
        <v>25</v>
      </c>
      <c r="F430" s="5" t="s">
        <v>74</v>
      </c>
      <c r="G430" s="33"/>
      <c r="H430" s="5">
        <v>1</v>
      </c>
    </row>
    <row r="431" spans="1:8" ht="16.2" x14ac:dyDescent="0.3">
      <c r="A431" s="5">
        <v>429</v>
      </c>
      <c r="B431" s="4" t="s">
        <v>2102</v>
      </c>
      <c r="C431" s="3" t="s">
        <v>1941</v>
      </c>
      <c r="D431" s="4" t="s">
        <v>1941</v>
      </c>
      <c r="E431" s="4" t="s">
        <v>1972</v>
      </c>
      <c r="F431" s="5" t="s">
        <v>74</v>
      </c>
      <c r="G431" s="33"/>
      <c r="H431" s="5">
        <v>1</v>
      </c>
    </row>
    <row r="432" spans="1:8" ht="16.2" x14ac:dyDescent="0.3">
      <c r="A432" s="5">
        <v>430</v>
      </c>
      <c r="B432" s="4" t="s">
        <v>2103</v>
      </c>
      <c r="C432" s="3" t="s">
        <v>2104</v>
      </c>
      <c r="D432" s="4" t="s">
        <v>1941</v>
      </c>
      <c r="E432" s="4" t="s">
        <v>1972</v>
      </c>
      <c r="F432" s="5" t="s">
        <v>75</v>
      </c>
      <c r="G432" s="33"/>
      <c r="H432" s="5">
        <v>1</v>
      </c>
    </row>
    <row r="433" spans="1:8" ht="16.2" x14ac:dyDescent="0.3">
      <c r="A433" s="5">
        <v>431</v>
      </c>
      <c r="B433" s="4" t="s">
        <v>2105</v>
      </c>
      <c r="C433" s="3" t="s">
        <v>2106</v>
      </c>
      <c r="D433" s="4" t="s">
        <v>1941</v>
      </c>
      <c r="E433" s="4" t="s">
        <v>1972</v>
      </c>
      <c r="F433" s="5" t="s">
        <v>75</v>
      </c>
      <c r="G433" s="33"/>
      <c r="H433" s="5">
        <v>1</v>
      </c>
    </row>
    <row r="434" spans="1:8" ht="16.2" x14ac:dyDescent="0.3">
      <c r="A434" s="5">
        <v>432</v>
      </c>
      <c r="B434" s="4" t="s">
        <v>2107</v>
      </c>
      <c r="C434" s="3" t="s">
        <v>2108</v>
      </c>
      <c r="D434" s="4" t="s">
        <v>1941</v>
      </c>
      <c r="E434" s="4" t="s">
        <v>1972</v>
      </c>
      <c r="F434" s="5" t="s">
        <v>75</v>
      </c>
      <c r="G434" s="33"/>
      <c r="H434" s="5">
        <v>1</v>
      </c>
    </row>
    <row r="435" spans="1:8" ht="16.2" x14ac:dyDescent="0.3">
      <c r="A435" s="5">
        <v>433</v>
      </c>
      <c r="B435" s="4" t="s">
        <v>2109</v>
      </c>
      <c r="C435" s="3" t="s">
        <v>2110</v>
      </c>
      <c r="D435" s="4" t="s">
        <v>1941</v>
      </c>
      <c r="E435" s="4" t="s">
        <v>1972</v>
      </c>
      <c r="F435" s="5" t="s">
        <v>75</v>
      </c>
      <c r="G435" s="33"/>
      <c r="H435" s="5">
        <v>1</v>
      </c>
    </row>
    <row r="436" spans="1:8" ht="16.2" x14ac:dyDescent="0.3">
      <c r="A436" s="5">
        <v>434</v>
      </c>
      <c r="B436" s="4" t="s">
        <v>2111</v>
      </c>
      <c r="C436" s="3" t="s">
        <v>2112</v>
      </c>
      <c r="D436" s="4" t="s">
        <v>1941</v>
      </c>
      <c r="E436" s="4" t="s">
        <v>1972</v>
      </c>
      <c r="F436" s="5" t="s">
        <v>75</v>
      </c>
      <c r="G436" s="33"/>
      <c r="H436" s="5">
        <v>1</v>
      </c>
    </row>
    <row r="437" spans="1:8" ht="16.2" x14ac:dyDescent="0.3">
      <c r="A437" s="5">
        <v>435</v>
      </c>
      <c r="B437" s="4" t="s">
        <v>2113</v>
      </c>
      <c r="C437" s="3" t="s">
        <v>2114</v>
      </c>
      <c r="D437" s="4" t="s">
        <v>1941</v>
      </c>
      <c r="E437" s="4" t="s">
        <v>1972</v>
      </c>
      <c r="F437" s="5" t="s">
        <v>75</v>
      </c>
      <c r="G437" s="33"/>
      <c r="H437" s="5">
        <v>1</v>
      </c>
    </row>
    <row r="438" spans="1:8" ht="16.2" x14ac:dyDescent="0.3">
      <c r="A438" s="5">
        <v>436</v>
      </c>
      <c r="B438" s="4" t="s">
        <v>2115</v>
      </c>
      <c r="C438" s="3" t="s">
        <v>2116</v>
      </c>
      <c r="D438" s="4" t="s">
        <v>2117</v>
      </c>
      <c r="E438" s="4" t="s">
        <v>25</v>
      </c>
      <c r="F438" s="5" t="s">
        <v>74</v>
      </c>
      <c r="G438" s="33"/>
      <c r="H438" s="5">
        <v>1</v>
      </c>
    </row>
    <row r="439" spans="1:8" ht="16.2" x14ac:dyDescent="0.3">
      <c r="A439" s="5">
        <v>437</v>
      </c>
      <c r="B439" s="4" t="s">
        <v>2118</v>
      </c>
      <c r="C439" s="3" t="s">
        <v>2119</v>
      </c>
      <c r="D439" s="4" t="s">
        <v>2119</v>
      </c>
      <c r="E439" s="4" t="s">
        <v>26</v>
      </c>
      <c r="F439" s="5" t="s">
        <v>74</v>
      </c>
      <c r="G439" s="33"/>
      <c r="H439" s="5">
        <v>3</v>
      </c>
    </row>
    <row r="440" spans="1:8" ht="16.2" x14ac:dyDescent="0.3">
      <c r="A440" s="5">
        <v>438</v>
      </c>
      <c r="B440" s="4" t="s">
        <v>2120</v>
      </c>
      <c r="C440" s="3" t="s">
        <v>2121</v>
      </c>
      <c r="D440" s="4" t="s">
        <v>2121</v>
      </c>
      <c r="E440" s="4" t="s">
        <v>26</v>
      </c>
      <c r="F440" s="5" t="s">
        <v>74</v>
      </c>
      <c r="G440" s="33"/>
      <c r="H440" s="5">
        <v>3</v>
      </c>
    </row>
    <row r="441" spans="1:8" ht="16.2" x14ac:dyDescent="0.3">
      <c r="A441" s="5">
        <v>439</v>
      </c>
      <c r="B441" s="4" t="s">
        <v>2122</v>
      </c>
      <c r="C441" s="3" t="s">
        <v>2123</v>
      </c>
      <c r="D441" s="4" t="s">
        <v>1995</v>
      </c>
      <c r="E441" s="4" t="s">
        <v>12</v>
      </c>
      <c r="F441" s="5" t="s">
        <v>74</v>
      </c>
      <c r="G441" s="33"/>
      <c r="H441" s="5">
        <v>1</v>
      </c>
    </row>
    <row r="442" spans="1:8" ht="16.2" x14ac:dyDescent="0.3">
      <c r="A442" s="5">
        <v>440</v>
      </c>
      <c r="B442" s="4" t="s">
        <v>2124</v>
      </c>
      <c r="C442" s="3" t="s">
        <v>1941</v>
      </c>
      <c r="D442" s="4" t="s">
        <v>1941</v>
      </c>
      <c r="E442" s="4" t="s">
        <v>12</v>
      </c>
      <c r="F442" s="5" t="s">
        <v>74</v>
      </c>
      <c r="G442" s="33"/>
      <c r="H442" s="5">
        <v>1</v>
      </c>
    </row>
    <row r="443" spans="1:8" ht="16.2" x14ac:dyDescent="0.3">
      <c r="A443" s="5">
        <v>441</v>
      </c>
      <c r="B443" s="4" t="s">
        <v>2125</v>
      </c>
      <c r="C443" s="3" t="s">
        <v>2126</v>
      </c>
      <c r="D443" s="4" t="s">
        <v>2127</v>
      </c>
      <c r="E443" s="4" t="s">
        <v>26</v>
      </c>
      <c r="F443" s="5" t="s">
        <v>74</v>
      </c>
      <c r="G443" s="33"/>
      <c r="H443" s="5">
        <v>1</v>
      </c>
    </row>
    <row r="444" spans="1:8" ht="16.2" x14ac:dyDescent="0.3">
      <c r="A444" s="5">
        <v>442</v>
      </c>
      <c r="B444" s="4" t="s">
        <v>2128</v>
      </c>
      <c r="C444" s="3" t="s">
        <v>2129</v>
      </c>
      <c r="D444" s="4" t="s">
        <v>2130</v>
      </c>
      <c r="E444" s="4" t="s">
        <v>1972</v>
      </c>
      <c r="F444" s="5" t="s">
        <v>74</v>
      </c>
      <c r="G444" s="33"/>
      <c r="H444" s="5">
        <v>1</v>
      </c>
    </row>
    <row r="445" spans="1:8" ht="16.2" x14ac:dyDescent="0.3">
      <c r="A445" s="5">
        <v>443</v>
      </c>
      <c r="B445" s="4" t="s">
        <v>2131</v>
      </c>
      <c r="C445" s="3" t="s">
        <v>2129</v>
      </c>
      <c r="D445" s="4" t="s">
        <v>2130</v>
      </c>
      <c r="E445" s="4" t="s">
        <v>1972</v>
      </c>
      <c r="F445" s="5" t="s">
        <v>74</v>
      </c>
      <c r="G445" s="33"/>
      <c r="H445" s="5">
        <v>1</v>
      </c>
    </row>
    <row r="446" spans="1:8" ht="16.2" x14ac:dyDescent="0.3">
      <c r="A446" s="5">
        <v>444</v>
      </c>
      <c r="B446" s="4" t="s">
        <v>2132</v>
      </c>
      <c r="C446" s="3" t="s">
        <v>2133</v>
      </c>
      <c r="D446" s="4" t="s">
        <v>1995</v>
      </c>
      <c r="E446" s="4" t="s">
        <v>26</v>
      </c>
      <c r="F446" s="5" t="s">
        <v>74</v>
      </c>
      <c r="G446" s="33"/>
      <c r="H446" s="5">
        <v>1</v>
      </c>
    </row>
    <row r="447" spans="1:8" ht="16.2" x14ac:dyDescent="0.3">
      <c r="A447" s="5">
        <v>445</v>
      </c>
      <c r="B447" s="4" t="s">
        <v>2134</v>
      </c>
      <c r="C447" s="3" t="s">
        <v>2135</v>
      </c>
      <c r="D447" s="4" t="s">
        <v>2130</v>
      </c>
      <c r="E447" s="4" t="s">
        <v>1972</v>
      </c>
      <c r="F447" s="5" t="s">
        <v>74</v>
      </c>
      <c r="G447" s="33"/>
      <c r="H447" s="5">
        <v>1</v>
      </c>
    </row>
    <row r="448" spans="1:8" ht="16.2" x14ac:dyDescent="0.3">
      <c r="A448" s="5">
        <v>446</v>
      </c>
      <c r="B448" s="4" t="s">
        <v>2136</v>
      </c>
      <c r="C448" s="3" t="s">
        <v>1941</v>
      </c>
      <c r="D448" s="4" t="s">
        <v>1941</v>
      </c>
      <c r="E448" s="4" t="s">
        <v>0</v>
      </c>
      <c r="F448" s="5" t="s">
        <v>74</v>
      </c>
      <c r="G448" s="33"/>
      <c r="H448" s="5">
        <v>1</v>
      </c>
    </row>
    <row r="449" spans="1:8" ht="16.2" x14ac:dyDescent="0.3">
      <c r="A449" s="5">
        <v>447</v>
      </c>
      <c r="B449" s="4" t="s">
        <v>2137</v>
      </c>
      <c r="C449" s="3" t="s">
        <v>1737</v>
      </c>
      <c r="D449" s="4" t="s">
        <v>2138</v>
      </c>
      <c r="E449" s="4" t="s">
        <v>0</v>
      </c>
      <c r="F449" s="5" t="s">
        <v>982</v>
      </c>
      <c r="G449" s="33"/>
      <c r="H449" s="5">
        <v>1</v>
      </c>
    </row>
    <row r="450" spans="1:8" ht="16.2" x14ac:dyDescent="0.3">
      <c r="A450" s="5">
        <v>448</v>
      </c>
      <c r="B450" s="4" t="s">
        <v>2139</v>
      </c>
      <c r="C450" s="3" t="s">
        <v>1261</v>
      </c>
      <c r="D450" s="4" t="s">
        <v>1253</v>
      </c>
      <c r="E450" s="4" t="s">
        <v>0</v>
      </c>
      <c r="F450" s="5" t="s">
        <v>982</v>
      </c>
      <c r="G450" s="33"/>
      <c r="H450" s="5">
        <v>1</v>
      </c>
    </row>
    <row r="451" spans="1:8" ht="16.2" x14ac:dyDescent="0.3">
      <c r="A451" s="5">
        <v>449</v>
      </c>
      <c r="B451" s="4" t="s">
        <v>2140</v>
      </c>
      <c r="C451" s="3" t="s">
        <v>2141</v>
      </c>
      <c r="D451" s="4" t="s">
        <v>2142</v>
      </c>
      <c r="E451" s="4" t="s">
        <v>0</v>
      </c>
      <c r="F451" s="5" t="s">
        <v>982</v>
      </c>
      <c r="G451" s="33"/>
      <c r="H451" s="5">
        <v>1</v>
      </c>
    </row>
    <row r="452" spans="1:8" ht="16.2" x14ac:dyDescent="0.3">
      <c r="A452" s="5">
        <v>450</v>
      </c>
      <c r="B452" s="4" t="s">
        <v>2143</v>
      </c>
      <c r="C452" s="3" t="s">
        <v>2141</v>
      </c>
      <c r="D452" s="4" t="s">
        <v>2142</v>
      </c>
      <c r="E452" s="4" t="s">
        <v>0</v>
      </c>
      <c r="F452" s="5" t="s">
        <v>982</v>
      </c>
      <c r="G452" s="33"/>
      <c r="H452" s="5">
        <v>1</v>
      </c>
    </row>
    <row r="453" spans="1:8" ht="16.2" x14ac:dyDescent="0.3">
      <c r="A453" s="5">
        <v>451</v>
      </c>
      <c r="B453" s="4" t="s">
        <v>2144</v>
      </c>
      <c r="C453" s="3" t="s">
        <v>2145</v>
      </c>
      <c r="D453" s="4" t="s">
        <v>2117</v>
      </c>
      <c r="E453" s="4" t="s">
        <v>0</v>
      </c>
      <c r="F453" s="5" t="s">
        <v>982</v>
      </c>
      <c r="G453" s="33"/>
      <c r="H453" s="5">
        <v>1</v>
      </c>
    </row>
    <row r="454" spans="1:8" ht="16.2" x14ac:dyDescent="0.3">
      <c r="A454" s="5">
        <v>452</v>
      </c>
      <c r="B454" s="4" t="s">
        <v>2146</v>
      </c>
      <c r="C454" s="3" t="s">
        <v>2147</v>
      </c>
      <c r="D454" s="4" t="s">
        <v>1253</v>
      </c>
      <c r="E454" s="4" t="s">
        <v>0</v>
      </c>
      <c r="F454" s="5" t="s">
        <v>982</v>
      </c>
      <c r="G454" s="33"/>
      <c r="H454" s="5">
        <v>1</v>
      </c>
    </row>
    <row r="455" spans="1:8" ht="16.2" x14ac:dyDescent="0.3">
      <c r="A455" s="5">
        <v>453</v>
      </c>
      <c r="B455" s="4" t="s">
        <v>2148</v>
      </c>
      <c r="C455" s="3" t="s">
        <v>2149</v>
      </c>
      <c r="D455" s="4" t="s">
        <v>2150</v>
      </c>
      <c r="E455" s="4" t="s">
        <v>0</v>
      </c>
      <c r="F455" s="5" t="s">
        <v>982</v>
      </c>
      <c r="G455" s="33"/>
      <c r="H455" s="5">
        <v>1</v>
      </c>
    </row>
    <row r="456" spans="1:8" ht="16.2" x14ac:dyDescent="0.3">
      <c r="A456" s="5">
        <v>454</v>
      </c>
      <c r="B456" s="4" t="s">
        <v>2151</v>
      </c>
      <c r="C456" s="3" t="s">
        <v>2152</v>
      </c>
      <c r="D456" s="4" t="s">
        <v>2153</v>
      </c>
      <c r="E456" s="4" t="s">
        <v>0</v>
      </c>
      <c r="F456" s="5" t="s">
        <v>1020</v>
      </c>
      <c r="G456" s="33"/>
      <c r="H456" s="5">
        <v>1</v>
      </c>
    </row>
    <row r="457" spans="1:8" ht="16.2" x14ac:dyDescent="0.3">
      <c r="A457" s="5">
        <v>455</v>
      </c>
      <c r="B457" s="4" t="s">
        <v>2154</v>
      </c>
      <c r="C457" s="3" t="s">
        <v>2155</v>
      </c>
      <c r="D457" s="4" t="s">
        <v>2156</v>
      </c>
      <c r="E457" s="4" t="s">
        <v>0</v>
      </c>
      <c r="F457" s="5" t="s">
        <v>982</v>
      </c>
      <c r="G457" s="33"/>
      <c r="H457" s="5">
        <v>2</v>
      </c>
    </row>
    <row r="458" spans="1:8" ht="16.2" x14ac:dyDescent="0.3">
      <c r="A458" s="5">
        <v>456</v>
      </c>
      <c r="B458" s="4" t="s">
        <v>2157</v>
      </c>
      <c r="C458" s="3" t="s">
        <v>2158</v>
      </c>
      <c r="D458" s="4" t="s">
        <v>2156</v>
      </c>
      <c r="E458" s="4" t="s">
        <v>0</v>
      </c>
      <c r="F458" s="5" t="s">
        <v>982</v>
      </c>
      <c r="G458" s="33"/>
      <c r="H458" s="5">
        <v>4</v>
      </c>
    </row>
    <row r="459" spans="1:8" ht="16.2" x14ac:dyDescent="0.3">
      <c r="A459" s="5">
        <v>457</v>
      </c>
      <c r="B459" s="4" t="s">
        <v>2159</v>
      </c>
      <c r="C459" s="3" t="s">
        <v>2160</v>
      </c>
      <c r="D459" s="4" t="s">
        <v>2156</v>
      </c>
      <c r="E459" s="4" t="s">
        <v>0</v>
      </c>
      <c r="F459" s="5" t="s">
        <v>982</v>
      </c>
      <c r="G459" s="33"/>
      <c r="H459" s="5">
        <v>4</v>
      </c>
    </row>
    <row r="460" spans="1:8" ht="16.2" x14ac:dyDescent="0.3">
      <c r="A460" s="5">
        <v>458</v>
      </c>
      <c r="B460" s="4" t="s">
        <v>2161</v>
      </c>
      <c r="C460" s="3" t="s">
        <v>2162</v>
      </c>
      <c r="D460" s="4" t="s">
        <v>2138</v>
      </c>
      <c r="E460" s="4" t="s">
        <v>0</v>
      </c>
      <c r="F460" s="5" t="s">
        <v>982</v>
      </c>
      <c r="G460" s="33"/>
      <c r="H460" s="5">
        <v>1</v>
      </c>
    </row>
    <row r="461" spans="1:8" ht="16.2" x14ac:dyDescent="0.3">
      <c r="A461" s="5">
        <v>459</v>
      </c>
      <c r="B461" s="4" t="s">
        <v>2163</v>
      </c>
      <c r="C461" s="3" t="s">
        <v>2164</v>
      </c>
      <c r="D461" s="4" t="s">
        <v>2028</v>
      </c>
      <c r="E461" s="4" t="s">
        <v>0</v>
      </c>
      <c r="F461" s="5" t="s">
        <v>982</v>
      </c>
      <c r="G461" s="33"/>
      <c r="H461" s="5">
        <v>1</v>
      </c>
    </row>
    <row r="462" spans="1:8" ht="16.2" x14ac:dyDescent="0.3">
      <c r="A462" s="5">
        <v>460</v>
      </c>
      <c r="B462" s="4" t="s">
        <v>2165</v>
      </c>
      <c r="C462" s="3" t="s">
        <v>2164</v>
      </c>
      <c r="D462" s="4" t="s">
        <v>2117</v>
      </c>
      <c r="E462" s="4" t="s">
        <v>0</v>
      </c>
      <c r="F462" s="5" t="s">
        <v>982</v>
      </c>
      <c r="G462" s="33"/>
      <c r="H462" s="5">
        <v>2</v>
      </c>
    </row>
    <row r="463" spans="1:8" ht="16.2" x14ac:dyDescent="0.3">
      <c r="A463" s="5">
        <v>461</v>
      </c>
      <c r="B463" s="4" t="s">
        <v>2166</v>
      </c>
      <c r="C463" s="3" t="s">
        <v>2167</v>
      </c>
      <c r="D463" s="4" t="s">
        <v>2168</v>
      </c>
      <c r="E463" s="4" t="s">
        <v>0</v>
      </c>
      <c r="F463" s="5" t="s">
        <v>982</v>
      </c>
      <c r="G463" s="33"/>
      <c r="H463" s="5">
        <v>1</v>
      </c>
    </row>
    <row r="464" spans="1:8" ht="16.2" x14ac:dyDescent="0.3">
      <c r="A464" s="5">
        <v>462</v>
      </c>
      <c r="B464" s="4" t="s">
        <v>2169</v>
      </c>
      <c r="C464" s="3" t="s">
        <v>1253</v>
      </c>
      <c r="D464" s="4" t="s">
        <v>1253</v>
      </c>
      <c r="E464" s="4" t="s">
        <v>0</v>
      </c>
      <c r="F464" s="5" t="s">
        <v>982</v>
      </c>
      <c r="G464" s="33"/>
      <c r="H464" s="5">
        <v>1</v>
      </c>
    </row>
    <row r="465" spans="1:8" ht="16.2" x14ac:dyDescent="0.3">
      <c r="A465" s="5">
        <v>463</v>
      </c>
      <c r="B465" s="4" t="s">
        <v>2170</v>
      </c>
      <c r="C465" s="3" t="s">
        <v>2171</v>
      </c>
      <c r="D465" s="4" t="s">
        <v>2171</v>
      </c>
      <c r="E465" s="4" t="s">
        <v>1972</v>
      </c>
      <c r="F465" s="5" t="s">
        <v>75</v>
      </c>
      <c r="G465" s="33"/>
      <c r="H465" s="5">
        <v>1</v>
      </c>
    </row>
    <row r="466" spans="1:8" ht="16.2" x14ac:dyDescent="0.3">
      <c r="A466" s="5">
        <v>464</v>
      </c>
      <c r="B466" s="4" t="s">
        <v>2172</v>
      </c>
      <c r="C466" s="3" t="s">
        <v>2171</v>
      </c>
      <c r="D466" s="4" t="s">
        <v>2171</v>
      </c>
      <c r="E466" s="4" t="s">
        <v>1972</v>
      </c>
      <c r="F466" s="5" t="s">
        <v>75</v>
      </c>
      <c r="G466" s="33"/>
      <c r="H466" s="5">
        <v>1</v>
      </c>
    </row>
    <row r="467" spans="1:8" ht="16.2" x14ac:dyDescent="0.3">
      <c r="A467" s="5">
        <v>465</v>
      </c>
      <c r="B467" s="4" t="s">
        <v>2173</v>
      </c>
      <c r="C467" s="3" t="s">
        <v>2174</v>
      </c>
      <c r="D467" s="4" t="s">
        <v>2175</v>
      </c>
      <c r="E467" s="4" t="s">
        <v>1972</v>
      </c>
      <c r="F467" s="5" t="s">
        <v>982</v>
      </c>
      <c r="G467" s="33"/>
      <c r="H467" s="5">
        <v>1</v>
      </c>
    </row>
    <row r="468" spans="1:8" ht="16.2" x14ac:dyDescent="0.3">
      <c r="A468" s="5">
        <v>466</v>
      </c>
      <c r="B468" s="4" t="s">
        <v>2176</v>
      </c>
      <c r="C468" s="3" t="s">
        <v>2177</v>
      </c>
      <c r="D468" s="4" t="s">
        <v>2178</v>
      </c>
      <c r="E468" s="4" t="s">
        <v>26</v>
      </c>
      <c r="F468" s="5" t="s">
        <v>982</v>
      </c>
      <c r="G468" s="33"/>
      <c r="H468" s="5">
        <v>1</v>
      </c>
    </row>
    <row r="469" spans="1:8" ht="16.2" x14ac:dyDescent="0.3">
      <c r="A469" s="5">
        <v>467</v>
      </c>
      <c r="B469" s="4" t="s">
        <v>2179</v>
      </c>
      <c r="C469" s="3" t="s">
        <v>2180</v>
      </c>
      <c r="D469" s="4" t="s">
        <v>2181</v>
      </c>
      <c r="E469" s="4" t="s">
        <v>26</v>
      </c>
      <c r="F469" s="5" t="s">
        <v>982</v>
      </c>
      <c r="G469" s="33"/>
      <c r="H469" s="5">
        <v>1</v>
      </c>
    </row>
    <row r="470" spans="1:8" ht="16.2" x14ac:dyDescent="0.3">
      <c r="A470" s="5">
        <v>468</v>
      </c>
      <c r="B470" s="4" t="s">
        <v>2182</v>
      </c>
      <c r="C470" s="3" t="s">
        <v>2183</v>
      </c>
      <c r="D470" s="4" t="s">
        <v>2028</v>
      </c>
      <c r="E470" s="4" t="s">
        <v>26</v>
      </c>
      <c r="F470" s="5" t="s">
        <v>982</v>
      </c>
      <c r="G470" s="33"/>
      <c r="H470" s="5">
        <v>1</v>
      </c>
    </row>
    <row r="471" spans="1:8" ht="16.2" x14ac:dyDescent="0.3">
      <c r="A471" s="5">
        <v>469</v>
      </c>
      <c r="B471" s="4" t="s">
        <v>2184</v>
      </c>
      <c r="C471" s="3" t="s">
        <v>2185</v>
      </c>
      <c r="D471" s="4" t="s">
        <v>2186</v>
      </c>
      <c r="E471" s="4" t="s">
        <v>26</v>
      </c>
      <c r="F471" s="5" t="s">
        <v>982</v>
      </c>
      <c r="G471" s="33"/>
      <c r="H471" s="5">
        <v>1</v>
      </c>
    </row>
    <row r="472" spans="1:8" ht="16.2" x14ac:dyDescent="0.3">
      <c r="A472" s="5">
        <v>470</v>
      </c>
      <c r="B472" s="4" t="s">
        <v>2187</v>
      </c>
      <c r="C472" s="3" t="s">
        <v>2183</v>
      </c>
      <c r="D472" s="4" t="s">
        <v>2028</v>
      </c>
      <c r="E472" s="4" t="s">
        <v>26</v>
      </c>
      <c r="F472" s="5" t="s">
        <v>982</v>
      </c>
      <c r="G472" s="33"/>
      <c r="H472" s="5">
        <v>1</v>
      </c>
    </row>
    <row r="473" spans="1:8" ht="16.2" x14ac:dyDescent="0.3">
      <c r="A473" s="5">
        <v>471</v>
      </c>
      <c r="B473" s="4" t="s">
        <v>2188</v>
      </c>
      <c r="C473" s="3" t="s">
        <v>2189</v>
      </c>
      <c r="D473" s="4" t="s">
        <v>2186</v>
      </c>
      <c r="E473" s="4" t="s">
        <v>26</v>
      </c>
      <c r="F473" s="5" t="s">
        <v>982</v>
      </c>
      <c r="G473" s="33"/>
      <c r="H473" s="5">
        <v>1</v>
      </c>
    </row>
    <row r="474" spans="1:8" ht="16.2" x14ac:dyDescent="0.3">
      <c r="A474" s="5">
        <v>472</v>
      </c>
      <c r="B474" s="4" t="s">
        <v>2190</v>
      </c>
      <c r="C474" s="3" t="s">
        <v>2191</v>
      </c>
      <c r="D474" s="4" t="s">
        <v>2192</v>
      </c>
      <c r="E474" s="4" t="s">
        <v>26</v>
      </c>
      <c r="F474" s="5" t="s">
        <v>982</v>
      </c>
      <c r="G474" s="33"/>
      <c r="H474" s="5">
        <v>1</v>
      </c>
    </row>
    <row r="475" spans="1:8" ht="16.2" x14ac:dyDescent="0.3">
      <c r="A475" s="5">
        <v>473</v>
      </c>
      <c r="B475" s="4" t="s">
        <v>2193</v>
      </c>
      <c r="C475" s="3" t="s">
        <v>2194</v>
      </c>
      <c r="D475" s="4" t="s">
        <v>1941</v>
      </c>
      <c r="E475" s="4" t="s">
        <v>1972</v>
      </c>
      <c r="F475" s="5" t="s">
        <v>982</v>
      </c>
      <c r="G475" s="33"/>
      <c r="H475" s="5">
        <v>1</v>
      </c>
    </row>
    <row r="476" spans="1:8" ht="16.2" x14ac:dyDescent="0.3">
      <c r="A476" s="5">
        <v>474</v>
      </c>
      <c r="B476" s="4" t="s">
        <v>2195</v>
      </c>
      <c r="C476" s="3" t="s">
        <v>2196</v>
      </c>
      <c r="D476" s="4" t="s">
        <v>2197</v>
      </c>
      <c r="E476" s="4" t="s">
        <v>26</v>
      </c>
      <c r="F476" s="5" t="s">
        <v>982</v>
      </c>
      <c r="G476" s="33"/>
      <c r="H476" s="5">
        <v>1</v>
      </c>
    </row>
    <row r="477" spans="1:8" ht="16.2" x14ac:dyDescent="0.3">
      <c r="A477" s="5">
        <v>475</v>
      </c>
      <c r="B477" s="4" t="s">
        <v>2198</v>
      </c>
      <c r="C477" s="3" t="s">
        <v>2199</v>
      </c>
      <c r="D477" s="4" t="s">
        <v>2200</v>
      </c>
      <c r="E477" s="4" t="s">
        <v>26</v>
      </c>
      <c r="F477" s="5" t="s">
        <v>982</v>
      </c>
      <c r="G477" s="33"/>
      <c r="H477" s="5">
        <v>1</v>
      </c>
    </row>
    <row r="478" spans="1:8" ht="16.2" x14ac:dyDescent="0.3">
      <c r="A478" s="5">
        <v>476</v>
      </c>
      <c r="B478" s="4" t="s">
        <v>2201</v>
      </c>
      <c r="C478" s="3" t="s">
        <v>2202</v>
      </c>
      <c r="D478" s="4" t="s">
        <v>2202</v>
      </c>
      <c r="E478" s="4" t="s">
        <v>26</v>
      </c>
      <c r="F478" s="5" t="s">
        <v>819</v>
      </c>
      <c r="G478" s="33"/>
      <c r="H478" s="5">
        <v>2</v>
      </c>
    </row>
    <row r="479" spans="1:8" ht="16.2" x14ac:dyDescent="0.3">
      <c r="A479" s="5">
        <v>477</v>
      </c>
      <c r="B479" s="4" t="s">
        <v>2203</v>
      </c>
      <c r="C479" s="3" t="s">
        <v>1982</v>
      </c>
      <c r="D479" s="4" t="s">
        <v>1982</v>
      </c>
      <c r="E479" s="4" t="s">
        <v>26</v>
      </c>
      <c r="F479" s="5" t="s">
        <v>982</v>
      </c>
      <c r="G479" s="33"/>
      <c r="H479" s="5">
        <v>2</v>
      </c>
    </row>
    <row r="480" spans="1:8" ht="16.2" x14ac:dyDescent="0.3">
      <c r="A480" s="5">
        <v>478</v>
      </c>
      <c r="B480" s="4" t="s">
        <v>2204</v>
      </c>
      <c r="C480" s="3" t="s">
        <v>1639</v>
      </c>
      <c r="D480" s="4" t="s">
        <v>2101</v>
      </c>
      <c r="E480" s="4" t="s">
        <v>26</v>
      </c>
      <c r="F480" s="5" t="s">
        <v>74</v>
      </c>
      <c r="G480" s="33"/>
      <c r="H480" s="5">
        <v>1</v>
      </c>
    </row>
    <row r="481" spans="1:8" ht="16.2" x14ac:dyDescent="0.3">
      <c r="A481" s="5">
        <v>479</v>
      </c>
      <c r="B481" s="4" t="s">
        <v>2205</v>
      </c>
      <c r="C481" s="3" t="s">
        <v>2206</v>
      </c>
      <c r="D481" s="4" t="s">
        <v>2207</v>
      </c>
      <c r="E481" s="4" t="s">
        <v>26</v>
      </c>
      <c r="F481" s="5" t="s">
        <v>982</v>
      </c>
      <c r="G481" s="33"/>
      <c r="H481" s="5">
        <v>1</v>
      </c>
    </row>
    <row r="482" spans="1:8" ht="16.2" x14ac:dyDescent="0.3">
      <c r="A482" s="5">
        <v>480</v>
      </c>
      <c r="B482" s="4" t="s">
        <v>2208</v>
      </c>
      <c r="C482" s="3" t="s">
        <v>1941</v>
      </c>
      <c r="D482" s="4" t="s">
        <v>2209</v>
      </c>
      <c r="E482" s="4" t="s">
        <v>26</v>
      </c>
      <c r="F482" s="5" t="s">
        <v>982</v>
      </c>
      <c r="G482" s="33"/>
      <c r="H482" s="5">
        <v>1</v>
      </c>
    </row>
    <row r="483" spans="1:8" ht="16.2" x14ac:dyDescent="0.3">
      <c r="A483" s="5">
        <v>481</v>
      </c>
      <c r="B483" s="4" t="s">
        <v>2210</v>
      </c>
      <c r="C483" s="3" t="s">
        <v>2156</v>
      </c>
      <c r="D483" s="4" t="s">
        <v>2156</v>
      </c>
      <c r="E483" s="4" t="s">
        <v>26</v>
      </c>
      <c r="F483" s="5" t="s">
        <v>982</v>
      </c>
      <c r="G483" s="33"/>
      <c r="H483" s="5">
        <v>2</v>
      </c>
    </row>
    <row r="484" spans="1:8" ht="16.2" x14ac:dyDescent="0.3">
      <c r="A484" s="5">
        <v>482</v>
      </c>
      <c r="B484" s="4" t="s">
        <v>2211</v>
      </c>
      <c r="C484" s="3" t="s">
        <v>2212</v>
      </c>
      <c r="D484" s="4" t="s">
        <v>2142</v>
      </c>
      <c r="E484" s="4" t="s">
        <v>26</v>
      </c>
      <c r="F484" s="5" t="s">
        <v>982</v>
      </c>
      <c r="G484" s="33"/>
      <c r="H484" s="5">
        <v>1</v>
      </c>
    </row>
    <row r="485" spans="1:8" ht="16.2" x14ac:dyDescent="0.3">
      <c r="A485" s="5">
        <v>483</v>
      </c>
      <c r="B485" s="4" t="s">
        <v>2213</v>
      </c>
      <c r="C485" s="3" t="s">
        <v>2214</v>
      </c>
      <c r="D485" s="4" t="s">
        <v>2215</v>
      </c>
      <c r="E485" s="4" t="s">
        <v>26</v>
      </c>
      <c r="F485" s="5" t="s">
        <v>982</v>
      </c>
      <c r="G485" s="33"/>
      <c r="H485" s="5">
        <v>1</v>
      </c>
    </row>
    <row r="486" spans="1:8" ht="16.2" x14ac:dyDescent="0.3">
      <c r="A486" s="5">
        <v>484</v>
      </c>
      <c r="B486" s="4" t="s">
        <v>2216</v>
      </c>
      <c r="C486" s="3" t="s">
        <v>2217</v>
      </c>
      <c r="D486" s="4" t="s">
        <v>2218</v>
      </c>
      <c r="E486" s="4" t="s">
        <v>26</v>
      </c>
      <c r="F486" s="5" t="s">
        <v>982</v>
      </c>
      <c r="G486" s="33"/>
      <c r="H486" s="5">
        <v>1</v>
      </c>
    </row>
    <row r="487" spans="1:8" ht="16.2" x14ac:dyDescent="0.3">
      <c r="A487" s="5">
        <v>485</v>
      </c>
      <c r="B487" s="4" t="s">
        <v>2219</v>
      </c>
      <c r="C487" s="3" t="s">
        <v>2180</v>
      </c>
      <c r="D487" s="4" t="s">
        <v>2181</v>
      </c>
      <c r="E487" s="4" t="s">
        <v>26</v>
      </c>
      <c r="F487" s="5" t="s">
        <v>982</v>
      </c>
      <c r="G487" s="33"/>
      <c r="H487" s="5">
        <v>1</v>
      </c>
    </row>
    <row r="488" spans="1:8" ht="16.2" x14ac:dyDescent="0.3">
      <c r="A488" s="5">
        <v>486</v>
      </c>
      <c r="B488" s="4" t="s">
        <v>2220</v>
      </c>
      <c r="C488" s="3" t="s">
        <v>2221</v>
      </c>
      <c r="D488" s="4" t="s">
        <v>2222</v>
      </c>
      <c r="E488" s="4" t="s">
        <v>26</v>
      </c>
      <c r="F488" s="5" t="s">
        <v>982</v>
      </c>
      <c r="G488" s="33"/>
      <c r="H488" s="5">
        <v>1</v>
      </c>
    </row>
    <row r="489" spans="1:8" ht="16.2" x14ac:dyDescent="0.3">
      <c r="A489" s="5">
        <v>487</v>
      </c>
      <c r="B489" s="4" t="s">
        <v>2223</v>
      </c>
      <c r="C489" s="3" t="s">
        <v>2224</v>
      </c>
      <c r="D489" s="4" t="s">
        <v>2150</v>
      </c>
      <c r="E489" s="4" t="s">
        <v>26</v>
      </c>
      <c r="F489" s="5" t="s">
        <v>982</v>
      </c>
      <c r="G489" s="33"/>
      <c r="H489" s="5">
        <v>1</v>
      </c>
    </row>
    <row r="490" spans="1:8" ht="16.2" x14ac:dyDescent="0.3">
      <c r="A490" s="5">
        <v>488</v>
      </c>
      <c r="B490" s="4" t="s">
        <v>2225</v>
      </c>
      <c r="C490" s="3" t="s">
        <v>2226</v>
      </c>
      <c r="D490" s="4" t="s">
        <v>2150</v>
      </c>
      <c r="E490" s="4" t="s">
        <v>26</v>
      </c>
      <c r="F490" s="5" t="s">
        <v>982</v>
      </c>
      <c r="G490" s="33"/>
      <c r="H490" s="5">
        <v>1</v>
      </c>
    </row>
    <row r="491" spans="1:8" ht="16.2" x14ac:dyDescent="0.3">
      <c r="A491" s="5">
        <v>489</v>
      </c>
      <c r="B491" s="4" t="s">
        <v>2227</v>
      </c>
      <c r="C491" s="3" t="s">
        <v>2228</v>
      </c>
      <c r="D491" s="4" t="s">
        <v>2229</v>
      </c>
      <c r="E491" s="4" t="s">
        <v>26</v>
      </c>
      <c r="F491" s="5" t="s">
        <v>982</v>
      </c>
      <c r="G491" s="33"/>
      <c r="H491" s="5">
        <v>1</v>
      </c>
    </row>
    <row r="492" spans="1:8" ht="16.2" x14ac:dyDescent="0.3">
      <c r="A492" s="5">
        <v>490</v>
      </c>
      <c r="B492" s="4" t="s">
        <v>2230</v>
      </c>
      <c r="C492" s="3" t="s">
        <v>1253</v>
      </c>
      <c r="D492" s="4" t="s">
        <v>2231</v>
      </c>
      <c r="E492" s="4" t="s">
        <v>26</v>
      </c>
      <c r="F492" s="5" t="s">
        <v>982</v>
      </c>
      <c r="G492" s="33"/>
      <c r="H492" s="5">
        <v>1</v>
      </c>
    </row>
    <row r="493" spans="1:8" ht="16.2" x14ac:dyDescent="0.3">
      <c r="A493" s="5">
        <v>491</v>
      </c>
      <c r="B493" s="4" t="s">
        <v>2232</v>
      </c>
      <c r="C493" s="3" t="s">
        <v>1523</v>
      </c>
      <c r="D493" s="4" t="s">
        <v>2233</v>
      </c>
      <c r="E493" s="4" t="s">
        <v>26</v>
      </c>
      <c r="F493" s="5" t="s">
        <v>982</v>
      </c>
      <c r="G493" s="33"/>
      <c r="H493" s="5">
        <v>1</v>
      </c>
    </row>
    <row r="494" spans="1:8" ht="16.2" x14ac:dyDescent="0.3">
      <c r="A494" s="5">
        <v>492</v>
      </c>
      <c r="B494" s="4" t="s">
        <v>2234</v>
      </c>
      <c r="C494" s="3" t="s">
        <v>2235</v>
      </c>
      <c r="D494" s="4" t="s">
        <v>2236</v>
      </c>
      <c r="E494" s="4" t="s">
        <v>26</v>
      </c>
      <c r="F494" s="5" t="s">
        <v>75</v>
      </c>
      <c r="G494" s="33"/>
      <c r="H494" s="5">
        <v>1</v>
      </c>
    </row>
    <row r="495" spans="1:8" ht="16.2" x14ac:dyDescent="0.3">
      <c r="A495" s="5">
        <v>493</v>
      </c>
      <c r="B495" s="4" t="s">
        <v>2237</v>
      </c>
      <c r="C495" s="3" t="s">
        <v>2238</v>
      </c>
      <c r="D495" s="4" t="s">
        <v>1253</v>
      </c>
      <c r="E495" s="4" t="s">
        <v>26</v>
      </c>
      <c r="F495" s="5" t="s">
        <v>982</v>
      </c>
      <c r="G495" s="33"/>
      <c r="H495" s="5">
        <v>1</v>
      </c>
    </row>
    <row r="496" spans="1:8" ht="16.2" x14ac:dyDescent="0.3">
      <c r="A496" s="5">
        <v>494</v>
      </c>
      <c r="B496" s="4" t="s">
        <v>2239</v>
      </c>
      <c r="C496" s="3" t="s">
        <v>2228</v>
      </c>
      <c r="D496" s="4" t="s">
        <v>2235</v>
      </c>
      <c r="E496" s="4" t="s">
        <v>26</v>
      </c>
      <c r="F496" s="5" t="s">
        <v>982</v>
      </c>
      <c r="G496" s="33"/>
      <c r="H496" s="5">
        <v>1</v>
      </c>
    </row>
    <row r="497" spans="1:8" ht="16.2" x14ac:dyDescent="0.3">
      <c r="A497" s="5">
        <v>495</v>
      </c>
      <c r="B497" s="4" t="s">
        <v>2240</v>
      </c>
      <c r="C497" s="3" t="s">
        <v>2228</v>
      </c>
      <c r="D497" s="4" t="s">
        <v>2235</v>
      </c>
      <c r="E497" s="4" t="s">
        <v>26</v>
      </c>
      <c r="F497" s="5" t="s">
        <v>982</v>
      </c>
      <c r="G497" s="33"/>
      <c r="H497" s="5">
        <v>1</v>
      </c>
    </row>
    <row r="498" spans="1:8" ht="16.2" x14ac:dyDescent="0.3">
      <c r="A498" s="5">
        <v>496</v>
      </c>
      <c r="B498" s="4" t="s">
        <v>2241</v>
      </c>
      <c r="C498" s="3" t="s">
        <v>2242</v>
      </c>
      <c r="D498" s="4" t="s">
        <v>2243</v>
      </c>
      <c r="E498" s="4" t="s">
        <v>26</v>
      </c>
      <c r="F498" s="5" t="s">
        <v>982</v>
      </c>
      <c r="G498" s="33"/>
      <c r="H498" s="5">
        <v>1</v>
      </c>
    </row>
    <row r="499" spans="1:8" ht="16.2" x14ac:dyDescent="0.3">
      <c r="A499" s="5">
        <v>497</v>
      </c>
      <c r="B499" s="4" t="s">
        <v>2244</v>
      </c>
      <c r="C499" s="3" t="s">
        <v>2245</v>
      </c>
      <c r="D499" s="4" t="s">
        <v>2233</v>
      </c>
      <c r="E499" s="4" t="s">
        <v>26</v>
      </c>
      <c r="F499" s="5" t="s">
        <v>982</v>
      </c>
      <c r="G499" s="33"/>
      <c r="H499" s="5">
        <v>1</v>
      </c>
    </row>
    <row r="500" spans="1:8" ht="16.2" x14ac:dyDescent="0.3">
      <c r="A500" s="5">
        <v>498</v>
      </c>
      <c r="B500" s="4" t="s">
        <v>2246</v>
      </c>
      <c r="C500" s="3" t="s">
        <v>2247</v>
      </c>
      <c r="D500" s="4" t="s">
        <v>2247</v>
      </c>
      <c r="E500" s="4" t="s">
        <v>1972</v>
      </c>
      <c r="F500" s="5" t="s">
        <v>73</v>
      </c>
      <c r="G500" s="33"/>
      <c r="H500" s="5">
        <v>2</v>
      </c>
    </row>
    <row r="501" spans="1:8" ht="16.2" x14ac:dyDescent="0.3">
      <c r="A501" s="5">
        <v>499</v>
      </c>
      <c r="B501" s="4" t="s">
        <v>2248</v>
      </c>
      <c r="C501" s="3" t="s">
        <v>1982</v>
      </c>
      <c r="D501" s="4" t="s">
        <v>2249</v>
      </c>
      <c r="E501" s="4" t="s">
        <v>1972</v>
      </c>
      <c r="F501" s="5" t="s">
        <v>982</v>
      </c>
      <c r="G501" s="33"/>
      <c r="H501" s="5">
        <v>2</v>
      </c>
    </row>
    <row r="502" spans="1:8" ht="16.2" x14ac:dyDescent="0.3">
      <c r="A502" s="5">
        <v>500</v>
      </c>
      <c r="B502" s="4" t="s">
        <v>2250</v>
      </c>
      <c r="C502" s="3" t="s">
        <v>1982</v>
      </c>
      <c r="D502" s="4" t="s">
        <v>2249</v>
      </c>
      <c r="E502" s="4" t="s">
        <v>26</v>
      </c>
      <c r="F502" s="5" t="s">
        <v>982</v>
      </c>
      <c r="G502" s="33"/>
      <c r="H502" s="5">
        <v>1</v>
      </c>
    </row>
    <row r="503" spans="1:8" ht="16.2" x14ac:dyDescent="0.3">
      <c r="A503" s="5">
        <v>501</v>
      </c>
      <c r="B503" s="4" t="s">
        <v>2251</v>
      </c>
      <c r="C503" s="3" t="s">
        <v>2252</v>
      </c>
      <c r="D503" s="4" t="s">
        <v>2253</v>
      </c>
      <c r="E503" s="4" t="s">
        <v>1972</v>
      </c>
      <c r="F503" s="5" t="s">
        <v>819</v>
      </c>
      <c r="G503" s="33"/>
      <c r="H503" s="5">
        <v>5</v>
      </c>
    </row>
    <row r="504" spans="1:8" ht="16.2" x14ac:dyDescent="0.3">
      <c r="A504" s="5">
        <v>502</v>
      </c>
      <c r="B504" s="4" t="s">
        <v>2254</v>
      </c>
      <c r="C504" s="3" t="s">
        <v>2121</v>
      </c>
      <c r="D504" s="4" t="s">
        <v>2121</v>
      </c>
      <c r="E504" s="4" t="s">
        <v>1972</v>
      </c>
      <c r="F504" s="5" t="s">
        <v>75</v>
      </c>
      <c r="G504" s="33"/>
      <c r="H504" s="5">
        <v>1</v>
      </c>
    </row>
    <row r="505" spans="1:8" ht="16.2" x14ac:dyDescent="0.3">
      <c r="A505" s="5">
        <v>503</v>
      </c>
      <c r="B505" s="4" t="s">
        <v>2255</v>
      </c>
      <c r="C505" s="3" t="s">
        <v>1639</v>
      </c>
      <c r="D505" s="4" t="s">
        <v>2101</v>
      </c>
      <c r="E505" s="4" t="s">
        <v>26</v>
      </c>
      <c r="F505" s="5" t="s">
        <v>982</v>
      </c>
      <c r="G505" s="33"/>
      <c r="H505" s="5">
        <v>1</v>
      </c>
    </row>
    <row r="506" spans="1:8" ht="16.2" x14ac:dyDescent="0.3">
      <c r="A506" s="5">
        <v>504</v>
      </c>
      <c r="B506" s="4" t="s">
        <v>2256</v>
      </c>
      <c r="C506" s="3" t="s">
        <v>2257</v>
      </c>
      <c r="D506" s="4" t="s">
        <v>2258</v>
      </c>
      <c r="E506" s="4" t="s">
        <v>26</v>
      </c>
      <c r="F506" s="5" t="s">
        <v>982</v>
      </c>
      <c r="G506" s="33"/>
      <c r="H506" s="5">
        <v>1</v>
      </c>
    </row>
    <row r="507" spans="1:8" ht="16.2" x14ac:dyDescent="0.3">
      <c r="A507" s="5">
        <v>505</v>
      </c>
      <c r="B507" s="4" t="s">
        <v>2259</v>
      </c>
      <c r="C507" s="3" t="s">
        <v>2260</v>
      </c>
      <c r="D507" s="4" t="s">
        <v>2150</v>
      </c>
      <c r="E507" s="4" t="s">
        <v>26</v>
      </c>
      <c r="F507" s="5" t="s">
        <v>982</v>
      </c>
      <c r="G507" s="33"/>
      <c r="H507" s="5">
        <v>1</v>
      </c>
    </row>
    <row r="508" spans="1:8" ht="16.2" x14ac:dyDescent="0.3">
      <c r="A508" s="5">
        <v>506</v>
      </c>
      <c r="B508" s="4" t="s">
        <v>2261</v>
      </c>
      <c r="C508" s="3" t="s">
        <v>1884</v>
      </c>
      <c r="D508" s="4" t="s">
        <v>1837</v>
      </c>
      <c r="E508" s="4" t="s">
        <v>26</v>
      </c>
      <c r="F508" s="5" t="s">
        <v>982</v>
      </c>
      <c r="G508" s="33"/>
      <c r="H508" s="5">
        <v>1</v>
      </c>
    </row>
    <row r="509" spans="1:8" ht="16.2" x14ac:dyDescent="0.3">
      <c r="A509" s="5">
        <v>507</v>
      </c>
      <c r="B509" s="4" t="s">
        <v>2262</v>
      </c>
      <c r="C509" s="3" t="s">
        <v>2263</v>
      </c>
      <c r="D509" s="4" t="s">
        <v>2004</v>
      </c>
      <c r="E509" s="4" t="s">
        <v>26</v>
      </c>
      <c r="F509" s="5" t="s">
        <v>982</v>
      </c>
      <c r="G509" s="33"/>
      <c r="H509" s="5">
        <v>1</v>
      </c>
    </row>
    <row r="510" spans="1:8" ht="16.2" x14ac:dyDescent="0.3">
      <c r="A510" s="5">
        <v>508</v>
      </c>
      <c r="B510" s="4" t="s">
        <v>2264</v>
      </c>
      <c r="C510" s="3" t="s">
        <v>2265</v>
      </c>
      <c r="D510" s="4" t="s">
        <v>1995</v>
      </c>
      <c r="E510" s="4" t="s">
        <v>1972</v>
      </c>
      <c r="F510" s="5" t="s">
        <v>982</v>
      </c>
      <c r="G510" s="33"/>
      <c r="H510" s="5">
        <v>1</v>
      </c>
    </row>
    <row r="511" spans="1:8" ht="16.2" x14ac:dyDescent="0.3">
      <c r="A511" s="5">
        <v>509</v>
      </c>
      <c r="B511" s="4" t="s">
        <v>2266</v>
      </c>
      <c r="C511" s="3" t="s">
        <v>2235</v>
      </c>
      <c r="D511" s="4" t="s">
        <v>2236</v>
      </c>
      <c r="E511" s="4" t="s">
        <v>26</v>
      </c>
      <c r="F511" s="5" t="s">
        <v>982</v>
      </c>
      <c r="G511" s="33"/>
      <c r="H511" s="5">
        <v>1</v>
      </c>
    </row>
    <row r="512" spans="1:8" ht="16.2" x14ac:dyDescent="0.3">
      <c r="A512" s="5">
        <v>510</v>
      </c>
      <c r="B512" s="4" t="s">
        <v>2267</v>
      </c>
      <c r="C512" s="3" t="s">
        <v>2268</v>
      </c>
      <c r="D512" s="4" t="s">
        <v>2150</v>
      </c>
      <c r="E512" s="4" t="s">
        <v>26</v>
      </c>
      <c r="F512" s="5" t="s">
        <v>982</v>
      </c>
      <c r="G512" s="33"/>
      <c r="H512" s="5">
        <v>1</v>
      </c>
    </row>
    <row r="513" spans="1:8" ht="16.2" x14ac:dyDescent="0.3">
      <c r="A513" s="5">
        <v>511</v>
      </c>
      <c r="B513" s="4" t="s">
        <v>2269</v>
      </c>
      <c r="C513" s="3"/>
      <c r="D513" s="4"/>
      <c r="E513" s="4" t="s">
        <v>1972</v>
      </c>
      <c r="F513" s="5" t="s">
        <v>75</v>
      </c>
      <c r="G513" s="33"/>
      <c r="H513" s="5">
        <v>1</v>
      </c>
    </row>
    <row r="514" spans="1:8" ht="16.2" x14ac:dyDescent="0.3">
      <c r="A514" s="5">
        <v>512</v>
      </c>
      <c r="B514" s="4" t="s">
        <v>2270</v>
      </c>
      <c r="C514" s="3" t="s">
        <v>77</v>
      </c>
      <c r="D514" s="4" t="s">
        <v>2171</v>
      </c>
      <c r="E514" s="4" t="s">
        <v>1972</v>
      </c>
      <c r="F514" s="5" t="s">
        <v>75</v>
      </c>
      <c r="G514" s="33"/>
      <c r="H514" s="5">
        <v>25</v>
      </c>
    </row>
    <row r="515" spans="1:8" ht="16.2" x14ac:dyDescent="0.3">
      <c r="A515" s="5">
        <v>513</v>
      </c>
      <c r="B515" s="4" t="s">
        <v>2271</v>
      </c>
      <c r="C515" s="3" t="s">
        <v>2247</v>
      </c>
      <c r="D515" s="4"/>
      <c r="E515" s="4" t="s">
        <v>1972</v>
      </c>
      <c r="F515" s="5" t="s">
        <v>73</v>
      </c>
      <c r="G515" s="33"/>
      <c r="H515" s="5">
        <v>1</v>
      </c>
    </row>
    <row r="516" spans="1:8" ht="16.2" x14ac:dyDescent="0.3">
      <c r="A516" s="5">
        <v>514</v>
      </c>
      <c r="B516" s="4" t="s">
        <v>2272</v>
      </c>
      <c r="C516" s="3" t="s">
        <v>2273</v>
      </c>
      <c r="D516" s="4" t="s">
        <v>2274</v>
      </c>
      <c r="E516" s="4" t="s">
        <v>26</v>
      </c>
      <c r="F516" s="5" t="s">
        <v>75</v>
      </c>
      <c r="G516" s="33"/>
      <c r="H516" s="5">
        <v>1</v>
      </c>
    </row>
    <row r="517" spans="1:8" ht="16.2" x14ac:dyDescent="0.3">
      <c r="A517" s="5">
        <v>515</v>
      </c>
      <c r="B517" s="4" t="s">
        <v>2275</v>
      </c>
      <c r="C517" s="3" t="s">
        <v>2276</v>
      </c>
      <c r="D517" s="4" t="s">
        <v>2277</v>
      </c>
      <c r="E517" s="4" t="s">
        <v>26</v>
      </c>
      <c r="F517" s="5" t="s">
        <v>75</v>
      </c>
      <c r="G517" s="33"/>
      <c r="H517" s="5">
        <v>1</v>
      </c>
    </row>
    <row r="518" spans="1:8" ht="16.2" x14ac:dyDescent="0.3">
      <c r="A518" s="5">
        <v>516</v>
      </c>
      <c r="B518" s="4" t="s">
        <v>2278</v>
      </c>
      <c r="C518" s="3" t="s">
        <v>2279</v>
      </c>
      <c r="D518" s="4" t="s">
        <v>2127</v>
      </c>
      <c r="E518" s="4" t="s">
        <v>26</v>
      </c>
      <c r="F518" s="5" t="s">
        <v>75</v>
      </c>
      <c r="G518" s="33"/>
      <c r="H518" s="5">
        <v>1</v>
      </c>
    </row>
    <row r="519" spans="1:8" ht="16.2" x14ac:dyDescent="0.3">
      <c r="A519" s="5">
        <v>517</v>
      </c>
      <c r="B519" s="4" t="s">
        <v>30</v>
      </c>
      <c r="C519" s="3" t="s">
        <v>2280</v>
      </c>
      <c r="D519" s="4" t="s">
        <v>2281</v>
      </c>
      <c r="E519" s="4" t="s">
        <v>26</v>
      </c>
      <c r="F519" s="5" t="s">
        <v>819</v>
      </c>
      <c r="G519" s="33"/>
      <c r="H519" s="5">
        <v>1</v>
      </c>
    </row>
    <row r="520" spans="1:8" ht="16.2" x14ac:dyDescent="0.3">
      <c r="A520" s="5">
        <v>518</v>
      </c>
      <c r="B520" s="4" t="s">
        <v>2282</v>
      </c>
      <c r="C520" s="3" t="s">
        <v>2283</v>
      </c>
      <c r="D520" s="4" t="s">
        <v>1253</v>
      </c>
      <c r="E520" s="4" t="s">
        <v>26</v>
      </c>
      <c r="F520" s="5" t="s">
        <v>819</v>
      </c>
      <c r="G520" s="33"/>
      <c r="H520" s="5">
        <v>1</v>
      </c>
    </row>
    <row r="521" spans="1:8" ht="16.2" x14ac:dyDescent="0.3">
      <c r="A521" s="5">
        <v>519</v>
      </c>
      <c r="B521" s="4" t="s">
        <v>2284</v>
      </c>
      <c r="C521" s="3" t="s">
        <v>2285</v>
      </c>
      <c r="D521" s="4" t="s">
        <v>2286</v>
      </c>
      <c r="E521" s="4" t="s">
        <v>26</v>
      </c>
      <c r="F521" s="5" t="s">
        <v>75</v>
      </c>
      <c r="G521" s="33"/>
      <c r="H521" s="5">
        <v>1</v>
      </c>
    </row>
    <row r="522" spans="1:8" ht="16.2" x14ac:dyDescent="0.3">
      <c r="A522" s="5">
        <v>520</v>
      </c>
      <c r="B522" s="4" t="s">
        <v>2287</v>
      </c>
      <c r="C522" s="3" t="s">
        <v>2247</v>
      </c>
      <c r="D522" s="4"/>
      <c r="E522" s="4" t="s">
        <v>1972</v>
      </c>
      <c r="F522" s="5" t="s">
        <v>73</v>
      </c>
      <c r="G522" s="33"/>
      <c r="H522" s="5">
        <v>1</v>
      </c>
    </row>
    <row r="523" spans="1:8" ht="16.2" x14ac:dyDescent="0.3">
      <c r="A523" s="5">
        <v>521</v>
      </c>
      <c r="B523" s="4" t="s">
        <v>2288</v>
      </c>
      <c r="C523" s="3" t="s">
        <v>2289</v>
      </c>
      <c r="D523" s="4" t="s">
        <v>1253</v>
      </c>
      <c r="E523" s="4" t="s">
        <v>26</v>
      </c>
      <c r="F523" s="5" t="s">
        <v>819</v>
      </c>
      <c r="G523" s="33"/>
      <c r="H523" s="5">
        <v>1</v>
      </c>
    </row>
    <row r="524" spans="1:8" ht="16.2" x14ac:dyDescent="0.3">
      <c r="A524" s="5">
        <v>522</v>
      </c>
      <c r="B524" s="4" t="s">
        <v>2290</v>
      </c>
      <c r="C524" s="3" t="s">
        <v>2291</v>
      </c>
      <c r="D524" s="4" t="s">
        <v>1253</v>
      </c>
      <c r="E524" s="4" t="s">
        <v>26</v>
      </c>
      <c r="F524" s="5" t="s">
        <v>819</v>
      </c>
      <c r="G524" s="33"/>
      <c r="H524" s="5">
        <v>1</v>
      </c>
    </row>
    <row r="525" spans="1:8" ht="16.2" x14ac:dyDescent="0.3">
      <c r="A525" s="5">
        <v>523</v>
      </c>
      <c r="B525" s="4" t="s">
        <v>2292</v>
      </c>
      <c r="C525" s="3" t="s">
        <v>2293</v>
      </c>
      <c r="D525" s="4" t="s">
        <v>2294</v>
      </c>
      <c r="E525" s="4" t="s">
        <v>26</v>
      </c>
      <c r="F525" s="5" t="s">
        <v>819</v>
      </c>
      <c r="G525" s="33"/>
      <c r="H525" s="5">
        <v>1</v>
      </c>
    </row>
    <row r="526" spans="1:8" ht="16.2" x14ac:dyDescent="0.3">
      <c r="A526" s="5">
        <v>524</v>
      </c>
      <c r="B526" s="4" t="s">
        <v>2295</v>
      </c>
      <c r="C526" s="3" t="s">
        <v>1253</v>
      </c>
      <c r="D526" s="4" t="s">
        <v>1253</v>
      </c>
      <c r="E526" s="4" t="s">
        <v>26</v>
      </c>
      <c r="F526" s="5" t="s">
        <v>75</v>
      </c>
      <c r="G526" s="33"/>
      <c r="H526" s="5">
        <v>1</v>
      </c>
    </row>
    <row r="527" spans="1:8" ht="16.2" x14ac:dyDescent="0.3">
      <c r="A527" s="5">
        <v>525</v>
      </c>
      <c r="B527" s="4" t="s">
        <v>2296</v>
      </c>
      <c r="C527" s="3" t="s">
        <v>2297</v>
      </c>
      <c r="D527" s="4" t="s">
        <v>1995</v>
      </c>
      <c r="E527" s="4" t="s">
        <v>26</v>
      </c>
      <c r="F527" s="5" t="s">
        <v>75</v>
      </c>
      <c r="G527" s="33"/>
      <c r="H527" s="5">
        <v>1</v>
      </c>
    </row>
    <row r="528" spans="1:8" ht="16.2" x14ac:dyDescent="0.3">
      <c r="A528" s="5">
        <v>526</v>
      </c>
      <c r="B528" s="4" t="s">
        <v>2298</v>
      </c>
      <c r="C528" s="3" t="s">
        <v>2299</v>
      </c>
      <c r="D528" s="4" t="s">
        <v>2281</v>
      </c>
      <c r="E528" s="4" t="s">
        <v>26</v>
      </c>
      <c r="F528" s="5" t="s">
        <v>75</v>
      </c>
      <c r="G528" s="33"/>
      <c r="H528" s="5">
        <v>1</v>
      </c>
    </row>
    <row r="529" spans="1:8" ht="16.2" x14ac:dyDescent="0.3">
      <c r="A529" s="5">
        <v>527</v>
      </c>
      <c r="B529" s="4" t="s">
        <v>2300</v>
      </c>
      <c r="C529" s="3" t="s">
        <v>2301</v>
      </c>
      <c r="D529" s="4" t="s">
        <v>2156</v>
      </c>
      <c r="E529" s="4" t="s">
        <v>26</v>
      </c>
      <c r="F529" s="5" t="s">
        <v>75</v>
      </c>
      <c r="G529" s="33"/>
      <c r="H529" s="5">
        <v>2</v>
      </c>
    </row>
    <row r="530" spans="1:8" ht="16.2" x14ac:dyDescent="0.3">
      <c r="A530" s="5">
        <v>528</v>
      </c>
      <c r="B530" s="4" t="s">
        <v>2302</v>
      </c>
      <c r="C530" s="3" t="s">
        <v>2301</v>
      </c>
      <c r="D530" s="4" t="s">
        <v>2156</v>
      </c>
      <c r="E530" s="4" t="s">
        <v>26</v>
      </c>
      <c r="F530" s="5" t="s">
        <v>75</v>
      </c>
      <c r="G530" s="33"/>
      <c r="H530" s="5">
        <v>2</v>
      </c>
    </row>
    <row r="531" spans="1:8" ht="16.2" x14ac:dyDescent="0.3">
      <c r="A531" s="5">
        <v>529</v>
      </c>
      <c r="B531" s="4" t="s">
        <v>2303</v>
      </c>
      <c r="C531" s="3" t="s">
        <v>2301</v>
      </c>
      <c r="D531" s="4" t="s">
        <v>2156</v>
      </c>
      <c r="E531" s="4" t="s">
        <v>26</v>
      </c>
      <c r="F531" s="5" t="s">
        <v>75</v>
      </c>
      <c r="G531" s="33"/>
      <c r="H531" s="5">
        <v>1</v>
      </c>
    </row>
    <row r="532" spans="1:8" ht="16.2" x14ac:dyDescent="0.3">
      <c r="A532" s="5">
        <v>530</v>
      </c>
      <c r="B532" s="4" t="s">
        <v>2304</v>
      </c>
      <c r="C532" s="3" t="s">
        <v>2305</v>
      </c>
      <c r="D532" s="4" t="s">
        <v>1895</v>
      </c>
      <c r="E532" s="4" t="s">
        <v>26</v>
      </c>
      <c r="F532" s="5" t="s">
        <v>75</v>
      </c>
      <c r="G532" s="33"/>
      <c r="H532" s="5">
        <v>1</v>
      </c>
    </row>
    <row r="533" spans="1:8" ht="16.2" x14ac:dyDescent="0.3">
      <c r="A533" s="5">
        <v>531</v>
      </c>
      <c r="B533" s="4" t="s">
        <v>2306</v>
      </c>
      <c r="C533" s="3" t="s">
        <v>2307</v>
      </c>
      <c r="D533" s="4" t="s">
        <v>1253</v>
      </c>
      <c r="E533" s="4" t="s">
        <v>26</v>
      </c>
      <c r="F533" s="5" t="s">
        <v>819</v>
      </c>
      <c r="G533" s="33"/>
      <c r="H533" s="5">
        <v>1</v>
      </c>
    </row>
    <row r="534" spans="1:8" ht="16.2" x14ac:dyDescent="0.3">
      <c r="A534" s="5">
        <v>532</v>
      </c>
      <c r="B534" s="4" t="s">
        <v>2308</v>
      </c>
      <c r="C534" s="3" t="s">
        <v>2309</v>
      </c>
      <c r="D534" s="4" t="s">
        <v>1837</v>
      </c>
      <c r="E534" s="4" t="s">
        <v>26</v>
      </c>
      <c r="F534" s="5" t="s">
        <v>75</v>
      </c>
      <c r="G534" s="33"/>
      <c r="H534" s="5">
        <v>1</v>
      </c>
    </row>
    <row r="535" spans="1:8" ht="16.2" x14ac:dyDescent="0.3">
      <c r="A535" s="5">
        <v>533</v>
      </c>
      <c r="B535" s="4" t="s">
        <v>2310</v>
      </c>
      <c r="C535" s="3" t="s">
        <v>2311</v>
      </c>
      <c r="D535" s="4" t="s">
        <v>1253</v>
      </c>
      <c r="E535" s="4" t="s">
        <v>25</v>
      </c>
      <c r="F535" s="5" t="s">
        <v>819</v>
      </c>
      <c r="G535" s="33"/>
      <c r="H535" s="5">
        <v>1</v>
      </c>
    </row>
    <row r="536" spans="1:8" ht="16.2" x14ac:dyDescent="0.3">
      <c r="A536" s="5">
        <v>534</v>
      </c>
      <c r="B536" s="4" t="s">
        <v>2312</v>
      </c>
      <c r="C536" s="3" t="s">
        <v>2311</v>
      </c>
      <c r="D536" s="4" t="s">
        <v>1253</v>
      </c>
      <c r="E536" s="4" t="s">
        <v>25</v>
      </c>
      <c r="F536" s="5" t="s">
        <v>819</v>
      </c>
      <c r="G536" s="33"/>
      <c r="H536" s="5">
        <v>1</v>
      </c>
    </row>
    <row r="537" spans="1:8" ht="16.2" x14ac:dyDescent="0.3">
      <c r="A537" s="5">
        <v>535</v>
      </c>
      <c r="B537" s="4" t="s">
        <v>2313</v>
      </c>
      <c r="C537" s="3" t="s">
        <v>2311</v>
      </c>
      <c r="D537" s="4" t="s">
        <v>1253</v>
      </c>
      <c r="E537" s="4" t="s">
        <v>25</v>
      </c>
      <c r="F537" s="5" t="s">
        <v>819</v>
      </c>
      <c r="G537" s="33"/>
      <c r="H537" s="5">
        <v>1</v>
      </c>
    </row>
    <row r="538" spans="1:8" ht="16.2" x14ac:dyDescent="0.3">
      <c r="A538" s="5">
        <v>536</v>
      </c>
      <c r="B538" s="4" t="s">
        <v>2314</v>
      </c>
      <c r="C538" s="3" t="s">
        <v>2315</v>
      </c>
      <c r="D538" s="4" t="s">
        <v>2316</v>
      </c>
      <c r="E538" s="4" t="s">
        <v>26</v>
      </c>
      <c r="F538" s="5" t="s">
        <v>75</v>
      </c>
      <c r="G538" s="33"/>
      <c r="H538" s="5">
        <v>1</v>
      </c>
    </row>
    <row r="539" spans="1:8" ht="16.2" x14ac:dyDescent="0.3">
      <c r="A539" s="5">
        <v>537</v>
      </c>
      <c r="B539" s="4" t="s">
        <v>2317</v>
      </c>
      <c r="C539" s="3" t="s">
        <v>2318</v>
      </c>
      <c r="D539" s="4" t="s">
        <v>2319</v>
      </c>
      <c r="E539" s="4" t="s">
        <v>25</v>
      </c>
      <c r="F539" s="5" t="s">
        <v>2320</v>
      </c>
      <c r="G539" s="33"/>
      <c r="H539" s="5">
        <v>3</v>
      </c>
    </row>
    <row r="540" spans="1:8" ht="16.2" x14ac:dyDescent="0.3">
      <c r="A540" s="5">
        <v>538</v>
      </c>
      <c r="B540" s="4" t="s">
        <v>2321</v>
      </c>
      <c r="C540" s="3" t="s">
        <v>2318</v>
      </c>
      <c r="D540" s="4" t="s">
        <v>2319</v>
      </c>
      <c r="E540" s="4" t="s">
        <v>25</v>
      </c>
      <c r="F540" s="5" t="s">
        <v>2320</v>
      </c>
      <c r="G540" s="33"/>
      <c r="H540" s="5">
        <v>6</v>
      </c>
    </row>
    <row r="541" spans="1:8" ht="16.2" x14ac:dyDescent="0.3">
      <c r="A541" s="5">
        <v>539</v>
      </c>
      <c r="B541" s="4" t="s">
        <v>2322</v>
      </c>
      <c r="C541" s="3" t="s">
        <v>2318</v>
      </c>
      <c r="D541" s="4" t="s">
        <v>2319</v>
      </c>
      <c r="E541" s="4" t="s">
        <v>25</v>
      </c>
      <c r="F541" s="5" t="s">
        <v>2320</v>
      </c>
      <c r="G541" s="33"/>
      <c r="H541" s="5">
        <v>9</v>
      </c>
    </row>
    <row r="542" spans="1:8" ht="16.2" x14ac:dyDescent="0.3">
      <c r="A542" s="5">
        <v>540</v>
      </c>
      <c r="B542" s="4" t="s">
        <v>2323</v>
      </c>
      <c r="C542" s="3" t="s">
        <v>2318</v>
      </c>
      <c r="D542" s="4" t="s">
        <v>2319</v>
      </c>
      <c r="E542" s="4" t="s">
        <v>25</v>
      </c>
      <c r="F542" s="5" t="s">
        <v>2320</v>
      </c>
      <c r="G542" s="33"/>
      <c r="H542" s="5">
        <v>1</v>
      </c>
    </row>
    <row r="543" spans="1:8" ht="16.2" x14ac:dyDescent="0.3">
      <c r="A543" s="5">
        <v>541</v>
      </c>
      <c r="B543" s="4" t="s">
        <v>2324</v>
      </c>
      <c r="C543" s="3" t="s">
        <v>1737</v>
      </c>
      <c r="D543" s="4" t="s">
        <v>1253</v>
      </c>
      <c r="E543" s="4" t="s">
        <v>26</v>
      </c>
      <c r="F543" s="5" t="s">
        <v>819</v>
      </c>
      <c r="G543" s="33"/>
      <c r="H543" s="5">
        <v>1</v>
      </c>
    </row>
    <row r="544" spans="1:8" ht="16.2" x14ac:dyDescent="0.3">
      <c r="A544" s="5">
        <v>542</v>
      </c>
      <c r="B544" s="4" t="s">
        <v>2325</v>
      </c>
      <c r="C544" s="3" t="s">
        <v>2326</v>
      </c>
      <c r="D544" s="4" t="s">
        <v>1253</v>
      </c>
      <c r="E544" s="4" t="s">
        <v>26</v>
      </c>
      <c r="F544" s="5" t="s">
        <v>819</v>
      </c>
      <c r="G544" s="33"/>
      <c r="H544" s="5">
        <v>1</v>
      </c>
    </row>
    <row r="545" spans="1:8" ht="16.2" x14ac:dyDescent="0.3">
      <c r="A545" s="5">
        <v>543</v>
      </c>
      <c r="B545" s="4" t="s">
        <v>2327</v>
      </c>
      <c r="C545" s="3" t="s">
        <v>2328</v>
      </c>
      <c r="D545" s="4" t="s">
        <v>1253</v>
      </c>
      <c r="E545" s="4" t="s">
        <v>26</v>
      </c>
      <c r="F545" s="5" t="s">
        <v>819</v>
      </c>
      <c r="G545" s="33"/>
      <c r="H545" s="5">
        <v>1</v>
      </c>
    </row>
    <row r="546" spans="1:8" ht="16.2" x14ac:dyDescent="0.3">
      <c r="A546" s="5">
        <v>544</v>
      </c>
      <c r="B546" s="4" t="s">
        <v>2329</v>
      </c>
      <c r="C546" s="3" t="s">
        <v>2330</v>
      </c>
      <c r="D546" s="4" t="s">
        <v>1253</v>
      </c>
      <c r="E546" s="4" t="s">
        <v>25</v>
      </c>
      <c r="F546" s="5" t="s">
        <v>819</v>
      </c>
      <c r="G546" s="33"/>
      <c r="H546" s="5">
        <v>1</v>
      </c>
    </row>
    <row r="547" spans="1:8" ht="16.2" x14ac:dyDescent="0.3">
      <c r="A547" s="5">
        <v>545</v>
      </c>
      <c r="B547" s="4" t="s">
        <v>2331</v>
      </c>
      <c r="C547" s="3" t="s">
        <v>2332</v>
      </c>
      <c r="D547" s="4" t="s">
        <v>2333</v>
      </c>
      <c r="E547" s="4" t="s">
        <v>25</v>
      </c>
      <c r="F547" s="5" t="s">
        <v>73</v>
      </c>
      <c r="G547" s="33"/>
      <c r="H547" s="5">
        <v>1</v>
      </c>
    </row>
    <row r="548" spans="1:8" ht="16.2" x14ac:dyDescent="0.3">
      <c r="A548" s="5">
        <v>546</v>
      </c>
      <c r="B548" s="4" t="s">
        <v>2334</v>
      </c>
      <c r="C548" s="3" t="s">
        <v>2335</v>
      </c>
      <c r="D548" s="4" t="s">
        <v>2336</v>
      </c>
      <c r="E548" s="4" t="s">
        <v>25</v>
      </c>
      <c r="F548" s="5" t="s">
        <v>73</v>
      </c>
      <c r="G548" s="33"/>
      <c r="H548" s="5">
        <v>1</v>
      </c>
    </row>
    <row r="549" spans="1:8" ht="16.2" x14ac:dyDescent="0.3">
      <c r="A549" s="5">
        <v>547</v>
      </c>
      <c r="B549" s="4" t="s">
        <v>2337</v>
      </c>
      <c r="C549" s="3" t="s">
        <v>2335</v>
      </c>
      <c r="D549" s="4" t="s">
        <v>2336</v>
      </c>
      <c r="E549" s="4" t="s">
        <v>25</v>
      </c>
      <c r="F549" s="5" t="s">
        <v>73</v>
      </c>
      <c r="G549" s="33"/>
      <c r="H549" s="5">
        <v>1</v>
      </c>
    </row>
    <row r="550" spans="1:8" ht="16.2" x14ac:dyDescent="0.3">
      <c r="A550" s="5">
        <v>548</v>
      </c>
      <c r="B550" s="4" t="s">
        <v>2338</v>
      </c>
      <c r="C550" s="3" t="s">
        <v>2339</v>
      </c>
      <c r="D550" s="4" t="s">
        <v>2233</v>
      </c>
      <c r="E550" s="4" t="s">
        <v>26</v>
      </c>
      <c r="F550" s="5" t="s">
        <v>73</v>
      </c>
      <c r="G550" s="33"/>
      <c r="H550" s="5">
        <v>1</v>
      </c>
    </row>
    <row r="551" spans="1:8" ht="16.2" x14ac:dyDescent="0.3">
      <c r="A551" s="5">
        <v>549</v>
      </c>
      <c r="B551" s="4" t="s">
        <v>2340</v>
      </c>
      <c r="C551" s="3" t="s">
        <v>1829</v>
      </c>
      <c r="D551" s="4" t="s">
        <v>1991</v>
      </c>
      <c r="E551" s="4" t="s">
        <v>26</v>
      </c>
      <c r="F551" s="5" t="s">
        <v>73</v>
      </c>
      <c r="G551" s="33"/>
      <c r="H551" s="5">
        <v>1</v>
      </c>
    </row>
    <row r="552" spans="1:8" ht="16.2" x14ac:dyDescent="0.3">
      <c r="A552" s="5">
        <v>550</v>
      </c>
      <c r="B552" s="4" t="s">
        <v>2341</v>
      </c>
      <c r="C552" s="3" t="s">
        <v>1247</v>
      </c>
      <c r="D552" s="4" t="s">
        <v>2342</v>
      </c>
      <c r="E552" s="4" t="s">
        <v>26</v>
      </c>
      <c r="F552" s="5" t="s">
        <v>73</v>
      </c>
      <c r="G552" s="33"/>
      <c r="H552" s="5">
        <v>1</v>
      </c>
    </row>
    <row r="553" spans="1:8" ht="16.2" x14ac:dyDescent="0.3">
      <c r="A553" s="5">
        <v>551</v>
      </c>
      <c r="B553" s="4" t="s">
        <v>1832</v>
      </c>
      <c r="C553" s="3" t="s">
        <v>2343</v>
      </c>
      <c r="D553" s="4" t="s">
        <v>2342</v>
      </c>
      <c r="E553" s="4" t="s">
        <v>26</v>
      </c>
      <c r="F553" s="5" t="s">
        <v>73</v>
      </c>
      <c r="G553" s="33"/>
      <c r="H553" s="5">
        <v>1</v>
      </c>
    </row>
    <row r="554" spans="1:8" ht="16.2" x14ac:dyDescent="0.3">
      <c r="A554" s="5">
        <v>552</v>
      </c>
      <c r="B554" s="4" t="s">
        <v>2344</v>
      </c>
      <c r="C554" s="3" t="s">
        <v>2345</v>
      </c>
      <c r="D554" s="4" t="s">
        <v>2294</v>
      </c>
      <c r="E554" s="4" t="s">
        <v>26</v>
      </c>
      <c r="F554" s="5" t="s">
        <v>73</v>
      </c>
      <c r="G554" s="33"/>
      <c r="H554" s="5">
        <v>1</v>
      </c>
    </row>
    <row r="555" spans="1:8" ht="16.2" x14ac:dyDescent="0.3">
      <c r="A555" s="5">
        <v>553</v>
      </c>
      <c r="B555" s="4" t="s">
        <v>2346</v>
      </c>
      <c r="C555" s="3" t="s">
        <v>2347</v>
      </c>
      <c r="D555" s="4" t="s">
        <v>2348</v>
      </c>
      <c r="E555" s="4" t="s">
        <v>17</v>
      </c>
      <c r="F555" s="5" t="s">
        <v>73</v>
      </c>
      <c r="G555" s="33"/>
      <c r="H555" s="5">
        <v>1</v>
      </c>
    </row>
    <row r="556" spans="1:8" ht="16.2" x14ac:dyDescent="0.3">
      <c r="A556" s="5">
        <v>554</v>
      </c>
      <c r="B556" s="4" t="s">
        <v>2349</v>
      </c>
      <c r="C556" s="3" t="s">
        <v>2350</v>
      </c>
      <c r="D556" s="4" t="s">
        <v>2351</v>
      </c>
      <c r="E556" s="4" t="s">
        <v>26</v>
      </c>
      <c r="F556" s="5" t="s">
        <v>819</v>
      </c>
      <c r="G556" s="33"/>
      <c r="H556" s="5">
        <v>1</v>
      </c>
    </row>
    <row r="557" spans="1:8" ht="16.2" x14ac:dyDescent="0.3">
      <c r="A557" s="5">
        <v>555</v>
      </c>
      <c r="B557" s="4" t="s">
        <v>2352</v>
      </c>
      <c r="C557" s="3" t="s">
        <v>2353</v>
      </c>
      <c r="D557" s="4" t="s">
        <v>2354</v>
      </c>
      <c r="E557" s="4" t="s">
        <v>1972</v>
      </c>
      <c r="F557" s="5" t="s">
        <v>73</v>
      </c>
      <c r="G557" s="33"/>
      <c r="H557" s="5">
        <v>1</v>
      </c>
    </row>
    <row r="558" spans="1:8" ht="16.2" x14ac:dyDescent="0.3">
      <c r="A558" s="5">
        <v>556</v>
      </c>
      <c r="B558" s="4" t="s">
        <v>2355</v>
      </c>
      <c r="C558" s="3" t="s">
        <v>2247</v>
      </c>
      <c r="D558" s="4"/>
      <c r="E558" s="4" t="s">
        <v>1972</v>
      </c>
      <c r="F558" s="5" t="s">
        <v>73</v>
      </c>
      <c r="G558" s="33"/>
      <c r="H558" s="5">
        <v>1</v>
      </c>
    </row>
    <row r="559" spans="1:8" ht="16.2" x14ac:dyDescent="0.3">
      <c r="A559" s="5">
        <v>557</v>
      </c>
      <c r="B559" s="4" t="s">
        <v>2356</v>
      </c>
      <c r="C559" s="3" t="s">
        <v>2357</v>
      </c>
      <c r="D559" s="4" t="s">
        <v>1253</v>
      </c>
      <c r="E559" s="4" t="s">
        <v>26</v>
      </c>
      <c r="F559" s="5" t="s">
        <v>819</v>
      </c>
      <c r="G559" s="33"/>
      <c r="H559" s="5">
        <v>1</v>
      </c>
    </row>
    <row r="560" spans="1:8" ht="16.2" x14ac:dyDescent="0.3">
      <c r="A560" s="5">
        <v>558</v>
      </c>
      <c r="B560" s="4" t="s">
        <v>2358</v>
      </c>
      <c r="C560" s="3" t="s">
        <v>2359</v>
      </c>
      <c r="D560" s="4" t="s">
        <v>2233</v>
      </c>
      <c r="E560" s="4" t="s">
        <v>26</v>
      </c>
      <c r="F560" s="5" t="s">
        <v>819</v>
      </c>
      <c r="G560" s="33"/>
      <c r="H560" s="5">
        <v>1</v>
      </c>
    </row>
    <row r="561" spans="1:8" ht="16.2" x14ac:dyDescent="0.3">
      <c r="A561" s="5">
        <v>559</v>
      </c>
      <c r="B561" s="4" t="s">
        <v>2360</v>
      </c>
      <c r="C561" s="3" t="s">
        <v>2361</v>
      </c>
      <c r="D561" s="4" t="s">
        <v>2362</v>
      </c>
      <c r="E561" s="4" t="s">
        <v>26</v>
      </c>
      <c r="F561" s="5" t="s">
        <v>73</v>
      </c>
      <c r="G561" s="33"/>
      <c r="H561" s="5">
        <v>1</v>
      </c>
    </row>
    <row r="562" spans="1:8" ht="16.2" x14ac:dyDescent="0.3">
      <c r="A562" s="5">
        <v>560</v>
      </c>
      <c r="B562" s="4" t="s">
        <v>2363</v>
      </c>
      <c r="C562" s="3" t="s">
        <v>2364</v>
      </c>
      <c r="D562" s="4"/>
      <c r="E562" s="4" t="s">
        <v>1972</v>
      </c>
      <c r="F562" s="5" t="s">
        <v>819</v>
      </c>
      <c r="G562" s="33"/>
      <c r="H562" s="5">
        <v>1</v>
      </c>
    </row>
    <row r="563" spans="1:8" ht="16.2" x14ac:dyDescent="0.3">
      <c r="A563" s="5">
        <v>561</v>
      </c>
      <c r="B563" s="4" t="s">
        <v>2365</v>
      </c>
      <c r="C563" s="3" t="s">
        <v>1982</v>
      </c>
      <c r="D563" s="4" t="s">
        <v>1941</v>
      </c>
      <c r="E563" s="4" t="s">
        <v>1972</v>
      </c>
      <c r="F563" s="5" t="s">
        <v>73</v>
      </c>
      <c r="G563" s="33"/>
      <c r="H563" s="5">
        <v>1</v>
      </c>
    </row>
    <row r="564" spans="1:8" ht="16.2" x14ac:dyDescent="0.3">
      <c r="A564" s="5">
        <v>562</v>
      </c>
      <c r="B564" s="4" t="s">
        <v>2366</v>
      </c>
      <c r="C564" s="3" t="s">
        <v>1630</v>
      </c>
      <c r="D564" s="4" t="s">
        <v>2049</v>
      </c>
      <c r="E564" s="4" t="s">
        <v>1972</v>
      </c>
      <c r="F564" s="5" t="s">
        <v>819</v>
      </c>
      <c r="G564" s="33"/>
      <c r="H564" s="5">
        <v>1</v>
      </c>
    </row>
    <row r="565" spans="1:8" ht="16.2" x14ac:dyDescent="0.3">
      <c r="A565" s="5">
        <v>563</v>
      </c>
      <c r="B565" s="4" t="s">
        <v>2367</v>
      </c>
      <c r="C565" s="3" t="s">
        <v>2368</v>
      </c>
      <c r="D565" s="4" t="s">
        <v>2117</v>
      </c>
      <c r="E565" s="4" t="s">
        <v>11</v>
      </c>
      <c r="F565" s="5" t="s">
        <v>73</v>
      </c>
      <c r="G565" s="33"/>
      <c r="H565" s="5">
        <v>1</v>
      </c>
    </row>
    <row r="566" spans="1:8" ht="16.2" x14ac:dyDescent="0.3">
      <c r="A566" s="5">
        <v>564</v>
      </c>
      <c r="B566" s="4" t="s">
        <v>2369</v>
      </c>
      <c r="C566" s="3" t="s">
        <v>2318</v>
      </c>
      <c r="D566" s="4" t="s">
        <v>2319</v>
      </c>
      <c r="E566" s="4" t="s">
        <v>26</v>
      </c>
      <c r="F566" s="5" t="s">
        <v>73</v>
      </c>
      <c r="G566" s="33"/>
      <c r="H566" s="5">
        <v>10</v>
      </c>
    </row>
    <row r="567" spans="1:8" ht="16.2" x14ac:dyDescent="0.3">
      <c r="A567" s="5">
        <v>565</v>
      </c>
      <c r="B567" s="4" t="s">
        <v>2370</v>
      </c>
      <c r="C567" s="3" t="s">
        <v>2371</v>
      </c>
      <c r="D567" s="4"/>
      <c r="E567" s="4" t="s">
        <v>1972</v>
      </c>
      <c r="F567" s="5" t="s">
        <v>1020</v>
      </c>
      <c r="G567" s="33"/>
      <c r="H567" s="5">
        <v>1</v>
      </c>
    </row>
    <row r="568" spans="1:8" ht="16.2" x14ac:dyDescent="0.3">
      <c r="A568" s="5">
        <v>566</v>
      </c>
      <c r="B568" s="4" t="s">
        <v>2372</v>
      </c>
      <c r="C568" s="3" t="s">
        <v>2130</v>
      </c>
      <c r="D568" s="4"/>
      <c r="E568" s="4" t="s">
        <v>1972</v>
      </c>
      <c r="F568" s="5" t="s">
        <v>73</v>
      </c>
      <c r="G568" s="33"/>
      <c r="H568" s="5">
        <v>1</v>
      </c>
    </row>
    <row r="569" spans="1:8" ht="16.2" x14ac:dyDescent="0.3">
      <c r="A569" s="5">
        <v>567</v>
      </c>
      <c r="B569" s="4" t="s">
        <v>2373</v>
      </c>
      <c r="C569" s="3" t="s">
        <v>2374</v>
      </c>
      <c r="D569" s="4"/>
      <c r="E569" s="4" t="s">
        <v>1972</v>
      </c>
      <c r="F569" s="5" t="s">
        <v>73</v>
      </c>
      <c r="G569" s="33"/>
      <c r="H569" s="5">
        <v>1</v>
      </c>
    </row>
    <row r="570" spans="1:8" ht="16.2" x14ac:dyDescent="0.3">
      <c r="A570" s="5">
        <v>568</v>
      </c>
      <c r="B570" s="4" t="s">
        <v>2375</v>
      </c>
      <c r="C570" s="3" t="s">
        <v>2376</v>
      </c>
      <c r="D570" s="4" t="s">
        <v>2377</v>
      </c>
      <c r="E570" s="4" t="s">
        <v>1972</v>
      </c>
      <c r="F570" s="5" t="s">
        <v>73</v>
      </c>
      <c r="G570" s="33"/>
      <c r="H570" s="5">
        <v>1</v>
      </c>
    </row>
    <row r="571" spans="1:8" ht="16.2" x14ac:dyDescent="0.3">
      <c r="A571" s="5">
        <v>569</v>
      </c>
      <c r="B571" s="4" t="s">
        <v>2378</v>
      </c>
      <c r="C571" s="3" t="s">
        <v>2379</v>
      </c>
      <c r="D571" s="4" t="s">
        <v>1941</v>
      </c>
      <c r="E571" s="4" t="s">
        <v>1972</v>
      </c>
      <c r="F571" s="5" t="s">
        <v>73</v>
      </c>
      <c r="G571" s="33"/>
      <c r="H571" s="5">
        <v>1</v>
      </c>
    </row>
    <row r="572" spans="1:8" ht="16.2" x14ac:dyDescent="0.3">
      <c r="A572" s="5">
        <v>570</v>
      </c>
      <c r="B572" s="4" t="s">
        <v>2380</v>
      </c>
      <c r="C572" s="3" t="s">
        <v>2381</v>
      </c>
      <c r="D572" s="4" t="s">
        <v>1253</v>
      </c>
      <c r="E572" s="4" t="s">
        <v>25</v>
      </c>
      <c r="F572" s="5" t="s">
        <v>819</v>
      </c>
      <c r="G572" s="33"/>
      <c r="H572" s="5">
        <v>1</v>
      </c>
    </row>
    <row r="573" spans="1:8" ht="16.2" x14ac:dyDescent="0.3">
      <c r="A573" s="5">
        <v>571</v>
      </c>
      <c r="B573" s="4" t="s">
        <v>2382</v>
      </c>
      <c r="C573" s="3" t="s">
        <v>2383</v>
      </c>
      <c r="D573" s="4" t="s">
        <v>2384</v>
      </c>
      <c r="E573" s="4" t="s">
        <v>25</v>
      </c>
      <c r="F573" s="5" t="s">
        <v>819</v>
      </c>
      <c r="G573" s="33"/>
      <c r="H573" s="5">
        <v>2</v>
      </c>
    </row>
    <row r="574" spans="1:8" ht="16.2" x14ac:dyDescent="0.3">
      <c r="A574" s="5">
        <v>572</v>
      </c>
      <c r="B574" s="4" t="s">
        <v>2385</v>
      </c>
      <c r="C574" s="3" t="s">
        <v>2386</v>
      </c>
      <c r="D574" s="4" t="s">
        <v>2387</v>
      </c>
      <c r="E574" s="4" t="s">
        <v>25</v>
      </c>
      <c r="F574" s="5" t="s">
        <v>819</v>
      </c>
      <c r="G574" s="33"/>
      <c r="H574" s="5">
        <v>1</v>
      </c>
    </row>
    <row r="575" spans="1:8" ht="16.2" x14ac:dyDescent="0.3">
      <c r="A575" s="5">
        <v>573</v>
      </c>
      <c r="B575" s="4" t="s">
        <v>2388</v>
      </c>
      <c r="C575" s="3" t="s">
        <v>2389</v>
      </c>
      <c r="D575" s="4" t="s">
        <v>2390</v>
      </c>
      <c r="E575" s="4" t="s">
        <v>26</v>
      </c>
      <c r="F575" s="5" t="s">
        <v>819</v>
      </c>
      <c r="G575" s="33"/>
      <c r="H575" s="5">
        <v>1</v>
      </c>
    </row>
    <row r="576" spans="1:8" ht="16.2" x14ac:dyDescent="0.3">
      <c r="A576" s="5">
        <v>574</v>
      </c>
      <c r="B576" s="4" t="s">
        <v>2391</v>
      </c>
      <c r="C576" s="3" t="s">
        <v>2392</v>
      </c>
      <c r="D576" s="4" t="s">
        <v>2393</v>
      </c>
      <c r="E576" s="4" t="s">
        <v>25</v>
      </c>
      <c r="F576" s="5" t="s">
        <v>819</v>
      </c>
      <c r="G576" s="33"/>
      <c r="H576" s="5">
        <v>1</v>
      </c>
    </row>
    <row r="577" spans="1:8" ht="16.2" x14ac:dyDescent="0.3">
      <c r="A577" s="5">
        <v>575</v>
      </c>
      <c r="B577" s="4" t="s">
        <v>2394</v>
      </c>
      <c r="C577" s="3" t="s">
        <v>2395</v>
      </c>
      <c r="D577" s="4"/>
      <c r="E577" s="4" t="s">
        <v>25</v>
      </c>
      <c r="F577" s="5" t="s">
        <v>819</v>
      </c>
      <c r="G577" s="33"/>
      <c r="H577" s="5">
        <v>1</v>
      </c>
    </row>
    <row r="578" spans="1:8" ht="16.2" x14ac:dyDescent="0.3">
      <c r="A578" s="5">
        <v>576</v>
      </c>
      <c r="B578" s="4" t="s">
        <v>2396</v>
      </c>
      <c r="C578" s="3" t="s">
        <v>2397</v>
      </c>
      <c r="D578" s="4" t="s">
        <v>2138</v>
      </c>
      <c r="E578" s="4" t="s">
        <v>25</v>
      </c>
      <c r="F578" s="5" t="s">
        <v>819</v>
      </c>
      <c r="G578" s="33"/>
      <c r="H578" s="5">
        <v>1</v>
      </c>
    </row>
    <row r="579" spans="1:8" ht="16.2" x14ac:dyDescent="0.3">
      <c r="A579" s="5">
        <v>577</v>
      </c>
      <c r="B579" s="4" t="s">
        <v>2398</v>
      </c>
      <c r="C579" s="3" t="s">
        <v>2399</v>
      </c>
      <c r="D579" s="4" t="s">
        <v>2400</v>
      </c>
      <c r="E579" s="4" t="s">
        <v>26</v>
      </c>
      <c r="F579" s="5" t="s">
        <v>819</v>
      </c>
      <c r="G579" s="33"/>
      <c r="H579" s="5">
        <v>1</v>
      </c>
    </row>
    <row r="580" spans="1:8" ht="16.2" x14ac:dyDescent="0.3">
      <c r="A580" s="5">
        <v>578</v>
      </c>
      <c r="B580" s="4" t="s">
        <v>2401</v>
      </c>
      <c r="C580" s="3" t="s">
        <v>2402</v>
      </c>
      <c r="D580" s="4" t="s">
        <v>2222</v>
      </c>
      <c r="E580" s="4" t="s">
        <v>25</v>
      </c>
      <c r="F580" s="5" t="s">
        <v>819</v>
      </c>
      <c r="G580" s="33"/>
      <c r="H580" s="5">
        <v>1</v>
      </c>
    </row>
    <row r="581" spans="1:8" ht="16.2" x14ac:dyDescent="0.3">
      <c r="A581" s="5">
        <v>579</v>
      </c>
      <c r="B581" s="4" t="s">
        <v>2403</v>
      </c>
      <c r="C581" s="3" t="s">
        <v>2404</v>
      </c>
      <c r="D581" s="4" t="s">
        <v>2405</v>
      </c>
      <c r="E581" s="4" t="s">
        <v>0</v>
      </c>
      <c r="F581" s="5" t="s">
        <v>819</v>
      </c>
      <c r="G581" s="33"/>
      <c r="H581" s="5">
        <v>1</v>
      </c>
    </row>
    <row r="582" spans="1:8" ht="16.2" x14ac:dyDescent="0.3">
      <c r="A582" s="5">
        <v>580</v>
      </c>
      <c r="B582" s="4" t="s">
        <v>2406</v>
      </c>
      <c r="C582" s="3" t="s">
        <v>2407</v>
      </c>
      <c r="D582" s="4" t="s">
        <v>2408</v>
      </c>
      <c r="E582" s="4" t="s">
        <v>26</v>
      </c>
      <c r="F582" s="5" t="s">
        <v>819</v>
      </c>
      <c r="G582" s="33"/>
      <c r="H582" s="5">
        <v>1</v>
      </c>
    </row>
    <row r="583" spans="1:8" ht="16.2" x14ac:dyDescent="0.3">
      <c r="A583" s="5">
        <v>581</v>
      </c>
      <c r="B583" s="4" t="s">
        <v>2409</v>
      </c>
      <c r="C583" s="3" t="s">
        <v>2410</v>
      </c>
      <c r="D583" s="4" t="s">
        <v>2222</v>
      </c>
      <c r="E583" s="4" t="s">
        <v>25</v>
      </c>
      <c r="F583" s="5" t="s">
        <v>819</v>
      </c>
      <c r="G583" s="33"/>
      <c r="H583" s="5">
        <v>1</v>
      </c>
    </row>
    <row r="584" spans="1:8" ht="16.2" x14ac:dyDescent="0.3">
      <c r="A584" s="5">
        <v>582</v>
      </c>
      <c r="B584" s="4" t="s">
        <v>2411</v>
      </c>
      <c r="C584" s="3" t="s">
        <v>2412</v>
      </c>
      <c r="D584" s="4" t="s">
        <v>2408</v>
      </c>
      <c r="E584" s="4" t="s">
        <v>26</v>
      </c>
      <c r="F584" s="5" t="s">
        <v>819</v>
      </c>
      <c r="G584" s="33"/>
      <c r="H584" s="5">
        <v>1</v>
      </c>
    </row>
    <row r="585" spans="1:8" ht="16.2" x14ac:dyDescent="0.3">
      <c r="A585" s="5">
        <v>583</v>
      </c>
      <c r="B585" s="4" t="s">
        <v>2413</v>
      </c>
      <c r="C585" s="3" t="s">
        <v>2414</v>
      </c>
      <c r="D585" s="4" t="s">
        <v>2415</v>
      </c>
      <c r="E585" s="4" t="s">
        <v>26</v>
      </c>
      <c r="F585" s="5" t="s">
        <v>819</v>
      </c>
      <c r="G585" s="33"/>
      <c r="H585" s="5">
        <v>1</v>
      </c>
    </row>
    <row r="586" spans="1:8" ht="16.2" x14ac:dyDescent="0.3">
      <c r="A586" s="5">
        <v>584</v>
      </c>
      <c r="B586" s="4" t="s">
        <v>2416</v>
      </c>
      <c r="C586" s="3" t="s">
        <v>2417</v>
      </c>
      <c r="D586" s="4" t="s">
        <v>2222</v>
      </c>
      <c r="E586" s="4" t="s">
        <v>25</v>
      </c>
      <c r="F586" s="5" t="s">
        <v>819</v>
      </c>
      <c r="G586" s="33"/>
      <c r="H586" s="5">
        <v>1</v>
      </c>
    </row>
    <row r="587" spans="1:8" ht="16.2" x14ac:dyDescent="0.3">
      <c r="A587" s="5">
        <v>585</v>
      </c>
      <c r="B587" s="4" t="s">
        <v>2418</v>
      </c>
      <c r="C587" s="3" t="s">
        <v>2419</v>
      </c>
      <c r="D587" s="4" t="s">
        <v>2408</v>
      </c>
      <c r="E587" s="4" t="s">
        <v>26</v>
      </c>
      <c r="F587" s="5" t="s">
        <v>819</v>
      </c>
      <c r="G587" s="33"/>
      <c r="H587" s="5">
        <v>1</v>
      </c>
    </row>
    <row r="588" spans="1:8" ht="16.2" x14ac:dyDescent="0.3">
      <c r="A588" s="5">
        <v>586</v>
      </c>
      <c r="B588" s="4" t="s">
        <v>2420</v>
      </c>
      <c r="C588" s="3" t="s">
        <v>2421</v>
      </c>
      <c r="D588" s="4" t="s">
        <v>2422</v>
      </c>
      <c r="E588" s="4" t="s">
        <v>25</v>
      </c>
      <c r="F588" s="5" t="s">
        <v>819</v>
      </c>
      <c r="G588" s="33"/>
      <c r="H588" s="5">
        <v>1</v>
      </c>
    </row>
    <row r="589" spans="1:8" ht="16.2" x14ac:dyDescent="0.3">
      <c r="A589" s="5">
        <v>587</v>
      </c>
      <c r="B589" s="4" t="s">
        <v>2423</v>
      </c>
      <c r="C589" s="3" t="s">
        <v>2424</v>
      </c>
      <c r="D589" s="4" t="s">
        <v>2422</v>
      </c>
      <c r="E589" s="4" t="s">
        <v>26</v>
      </c>
      <c r="F589" s="5" t="s">
        <v>819</v>
      </c>
      <c r="G589" s="33"/>
      <c r="H589" s="5">
        <v>1</v>
      </c>
    </row>
    <row r="590" spans="1:8" ht="16.2" x14ac:dyDescent="0.3">
      <c r="A590" s="5">
        <v>588</v>
      </c>
      <c r="B590" s="4" t="s">
        <v>2425</v>
      </c>
      <c r="C590" s="3" t="s">
        <v>2426</v>
      </c>
      <c r="D590" s="4" t="s">
        <v>2427</v>
      </c>
      <c r="E590" s="4" t="s">
        <v>26</v>
      </c>
      <c r="F590" s="5" t="s">
        <v>819</v>
      </c>
      <c r="G590" s="33"/>
      <c r="H590" s="5">
        <v>1</v>
      </c>
    </row>
    <row r="591" spans="1:8" ht="16.2" x14ac:dyDescent="0.3">
      <c r="A591" s="5">
        <v>589</v>
      </c>
      <c r="B591" s="4" t="s">
        <v>2428</v>
      </c>
      <c r="C591" s="3" t="s">
        <v>2429</v>
      </c>
      <c r="D591" s="4" t="s">
        <v>2430</v>
      </c>
      <c r="E591" s="4" t="s">
        <v>26</v>
      </c>
      <c r="F591" s="5" t="s">
        <v>819</v>
      </c>
      <c r="G591" s="33"/>
      <c r="H591" s="5">
        <v>1</v>
      </c>
    </row>
    <row r="592" spans="1:8" ht="16.2" x14ac:dyDescent="0.3">
      <c r="A592" s="5">
        <v>590</v>
      </c>
      <c r="B592" s="4" t="s">
        <v>2431</v>
      </c>
      <c r="C592" s="3" t="s">
        <v>2432</v>
      </c>
      <c r="D592" s="4" t="s">
        <v>1985</v>
      </c>
      <c r="E592" s="4" t="s">
        <v>25</v>
      </c>
      <c r="F592" s="5" t="s">
        <v>819</v>
      </c>
      <c r="G592" s="33"/>
      <c r="H592" s="5">
        <v>1</v>
      </c>
    </row>
    <row r="593" spans="1:8" ht="16.2" x14ac:dyDescent="0.3">
      <c r="A593" s="5">
        <v>591</v>
      </c>
      <c r="B593" s="4" t="s">
        <v>2433</v>
      </c>
      <c r="C593" s="3" t="s">
        <v>2434</v>
      </c>
      <c r="D593" s="4"/>
      <c r="E593" s="4" t="s">
        <v>1972</v>
      </c>
      <c r="F593" s="5" t="s">
        <v>74</v>
      </c>
      <c r="G593" s="33"/>
      <c r="H593" s="5">
        <v>4</v>
      </c>
    </row>
    <row r="594" spans="1:8" ht="16.2" x14ac:dyDescent="0.3">
      <c r="A594" s="5">
        <v>592</v>
      </c>
      <c r="B594" s="4" t="s">
        <v>2435</v>
      </c>
      <c r="C594" s="3" t="s">
        <v>2436</v>
      </c>
      <c r="D594" s="4"/>
      <c r="E594" s="4" t="s">
        <v>1972</v>
      </c>
      <c r="F594" s="5" t="s">
        <v>819</v>
      </c>
      <c r="G594" s="33"/>
      <c r="H594" s="5">
        <v>1</v>
      </c>
    </row>
    <row r="595" spans="1:8" ht="16.2" x14ac:dyDescent="0.3">
      <c r="A595" s="5">
        <v>593</v>
      </c>
      <c r="B595" s="4" t="s">
        <v>2437</v>
      </c>
      <c r="C595" s="3" t="s">
        <v>2438</v>
      </c>
      <c r="D595" s="4" t="s">
        <v>1995</v>
      </c>
      <c r="E595" s="4" t="s">
        <v>1972</v>
      </c>
      <c r="F595" s="5" t="s">
        <v>74</v>
      </c>
      <c r="G595" s="33"/>
      <c r="H595" s="5">
        <v>2</v>
      </c>
    </row>
    <row r="596" spans="1:8" ht="16.2" x14ac:dyDescent="0.3">
      <c r="A596" s="5">
        <v>594</v>
      </c>
      <c r="B596" s="4" t="s">
        <v>2439</v>
      </c>
      <c r="C596" s="3" t="s">
        <v>2440</v>
      </c>
      <c r="D596" s="4" t="s">
        <v>2415</v>
      </c>
      <c r="E596" s="4" t="s">
        <v>26</v>
      </c>
      <c r="F596" s="5" t="s">
        <v>819</v>
      </c>
      <c r="G596" s="33"/>
      <c r="H596" s="5">
        <v>1</v>
      </c>
    </row>
    <row r="597" spans="1:8" ht="16.2" x14ac:dyDescent="0.3">
      <c r="A597" s="5">
        <v>595</v>
      </c>
      <c r="B597" s="4" t="s">
        <v>2441</v>
      </c>
      <c r="C597" s="3" t="s">
        <v>2442</v>
      </c>
      <c r="D597" s="4" t="s">
        <v>2443</v>
      </c>
      <c r="E597" s="4" t="s">
        <v>26</v>
      </c>
      <c r="F597" s="5" t="s">
        <v>819</v>
      </c>
      <c r="G597" s="33"/>
      <c r="H597" s="5">
        <v>1</v>
      </c>
    </row>
    <row r="598" spans="1:8" ht="16.2" x14ac:dyDescent="0.3">
      <c r="A598" s="5">
        <v>596</v>
      </c>
      <c r="B598" s="4" t="s">
        <v>2444</v>
      </c>
      <c r="C598" s="3" t="s">
        <v>2445</v>
      </c>
      <c r="D598" s="4" t="s">
        <v>2443</v>
      </c>
      <c r="E598" s="4" t="s">
        <v>0</v>
      </c>
      <c r="F598" s="5" t="s">
        <v>819</v>
      </c>
      <c r="G598" s="33"/>
      <c r="H598" s="5">
        <v>1</v>
      </c>
    </row>
    <row r="599" spans="1:8" ht="16.2" x14ac:dyDescent="0.3">
      <c r="A599" s="5">
        <v>597</v>
      </c>
      <c r="B599" s="4" t="s">
        <v>2446</v>
      </c>
      <c r="C599" s="3" t="s">
        <v>2447</v>
      </c>
      <c r="D599" s="4" t="s">
        <v>2142</v>
      </c>
      <c r="E599" s="4" t="s">
        <v>0</v>
      </c>
      <c r="F599" s="5" t="s">
        <v>819</v>
      </c>
      <c r="G599" s="33"/>
      <c r="H599" s="5">
        <v>1</v>
      </c>
    </row>
    <row r="600" spans="1:8" ht="16.2" x14ac:dyDescent="0.3">
      <c r="A600" s="5">
        <v>598</v>
      </c>
      <c r="B600" s="4" t="s">
        <v>2448</v>
      </c>
      <c r="C600" s="3" t="s">
        <v>2449</v>
      </c>
      <c r="D600" s="4" t="s">
        <v>2153</v>
      </c>
      <c r="E600" s="4" t="s">
        <v>0</v>
      </c>
      <c r="F600" s="5" t="s">
        <v>819</v>
      </c>
      <c r="G600" s="33"/>
      <c r="H600" s="5">
        <v>1</v>
      </c>
    </row>
    <row r="601" spans="1:8" ht="16.2" x14ac:dyDescent="0.3">
      <c r="A601" s="5">
        <v>599</v>
      </c>
      <c r="B601" s="4" t="s">
        <v>2450</v>
      </c>
      <c r="C601" s="3" t="s">
        <v>2451</v>
      </c>
      <c r="D601" s="4" t="s">
        <v>2408</v>
      </c>
      <c r="E601" s="4" t="s">
        <v>26</v>
      </c>
      <c r="F601" s="5" t="s">
        <v>819</v>
      </c>
      <c r="G601" s="33"/>
      <c r="H601" s="5">
        <v>1</v>
      </c>
    </row>
    <row r="602" spans="1:8" ht="16.2" x14ac:dyDescent="0.3">
      <c r="A602" s="5">
        <v>600</v>
      </c>
      <c r="B602" s="4" t="s">
        <v>2452</v>
      </c>
      <c r="C602" s="3" t="s">
        <v>2453</v>
      </c>
      <c r="D602" s="4" t="s">
        <v>2454</v>
      </c>
      <c r="E602" s="4" t="s">
        <v>26</v>
      </c>
      <c r="F602" s="5" t="s">
        <v>819</v>
      </c>
      <c r="G602" s="33"/>
      <c r="H602" s="5">
        <v>1</v>
      </c>
    </row>
    <row r="603" spans="1:8" ht="16.2" x14ac:dyDescent="0.3">
      <c r="A603" s="5">
        <v>601</v>
      </c>
      <c r="B603" s="4" t="s">
        <v>2455</v>
      </c>
      <c r="C603" s="3" t="s">
        <v>2456</v>
      </c>
      <c r="D603" s="4" t="s">
        <v>2415</v>
      </c>
      <c r="E603" s="4" t="s">
        <v>0</v>
      </c>
      <c r="F603" s="5" t="s">
        <v>819</v>
      </c>
      <c r="G603" s="33"/>
      <c r="H603" s="5">
        <v>1</v>
      </c>
    </row>
    <row r="604" spans="1:8" ht="16.2" x14ac:dyDescent="0.3">
      <c r="A604" s="5">
        <v>602</v>
      </c>
      <c r="B604" s="4" t="s">
        <v>2457</v>
      </c>
      <c r="C604" s="3" t="s">
        <v>2458</v>
      </c>
      <c r="D604" s="4" t="s">
        <v>2459</v>
      </c>
      <c r="E604" s="4" t="s">
        <v>0</v>
      </c>
      <c r="F604" s="5" t="s">
        <v>819</v>
      </c>
      <c r="G604" s="33"/>
      <c r="H604" s="5">
        <v>1</v>
      </c>
    </row>
    <row r="605" spans="1:8" ht="16.2" x14ac:dyDescent="0.3">
      <c r="A605" s="5">
        <v>603</v>
      </c>
      <c r="B605" s="4" t="s">
        <v>2460</v>
      </c>
      <c r="C605" s="3" t="s">
        <v>2461</v>
      </c>
      <c r="D605" s="4" t="s">
        <v>2400</v>
      </c>
      <c r="E605" s="4" t="s">
        <v>0</v>
      </c>
      <c r="F605" s="5" t="s">
        <v>819</v>
      </c>
      <c r="G605" s="33"/>
      <c r="H605" s="5">
        <v>1</v>
      </c>
    </row>
    <row r="606" spans="1:8" ht="16.2" x14ac:dyDescent="0.3">
      <c r="A606" s="5">
        <v>604</v>
      </c>
      <c r="B606" s="4" t="s">
        <v>2462</v>
      </c>
      <c r="C606" s="3" t="s">
        <v>2463</v>
      </c>
      <c r="D606" s="4" t="s">
        <v>2186</v>
      </c>
      <c r="E606" s="4" t="s">
        <v>0</v>
      </c>
      <c r="F606" s="5" t="s">
        <v>819</v>
      </c>
      <c r="G606" s="33"/>
      <c r="H606" s="5">
        <v>1</v>
      </c>
    </row>
    <row r="607" spans="1:8" ht="16.2" x14ac:dyDescent="0.3">
      <c r="A607" s="5">
        <v>605</v>
      </c>
      <c r="B607" s="4" t="s">
        <v>2464</v>
      </c>
      <c r="C607" s="3" t="s">
        <v>2465</v>
      </c>
      <c r="D607" s="4"/>
      <c r="E607" s="4" t="s">
        <v>1972</v>
      </c>
      <c r="F607" s="5" t="s">
        <v>73</v>
      </c>
      <c r="G607" s="33"/>
      <c r="H607" s="5">
        <v>2</v>
      </c>
    </row>
    <row r="608" spans="1:8" ht="16.2" x14ac:dyDescent="0.3">
      <c r="A608" s="5">
        <v>606</v>
      </c>
      <c r="B608" s="4" t="s">
        <v>2466</v>
      </c>
      <c r="C608" s="3" t="s">
        <v>1898</v>
      </c>
      <c r="D608" s="4" t="s">
        <v>1985</v>
      </c>
      <c r="E608" s="4" t="s">
        <v>1972</v>
      </c>
      <c r="F608" s="5" t="s">
        <v>75</v>
      </c>
      <c r="G608" s="33"/>
      <c r="H608" s="5">
        <v>2</v>
      </c>
    </row>
    <row r="609" spans="1:8" ht="16.2" x14ac:dyDescent="0.3">
      <c r="A609" s="5">
        <v>607</v>
      </c>
      <c r="B609" s="4" t="s">
        <v>2467</v>
      </c>
      <c r="C609" s="3" t="s">
        <v>2468</v>
      </c>
      <c r="D609" s="4" t="s">
        <v>2469</v>
      </c>
      <c r="E609" s="4" t="s">
        <v>26</v>
      </c>
      <c r="F609" s="5" t="s">
        <v>819</v>
      </c>
      <c r="G609" s="33"/>
      <c r="H609" s="5">
        <v>1</v>
      </c>
    </row>
    <row r="610" spans="1:8" ht="16.2" x14ac:dyDescent="0.3">
      <c r="A610" s="5">
        <v>608</v>
      </c>
      <c r="B610" s="4" t="s">
        <v>2470</v>
      </c>
      <c r="C610" s="3" t="s">
        <v>2471</v>
      </c>
      <c r="D610" s="4" t="s">
        <v>2472</v>
      </c>
      <c r="E610" s="4" t="s">
        <v>26</v>
      </c>
      <c r="F610" s="5" t="s">
        <v>73</v>
      </c>
      <c r="G610" s="33"/>
      <c r="H610" s="5">
        <v>1</v>
      </c>
    </row>
    <row r="611" spans="1:8" ht="16.2" x14ac:dyDescent="0.3">
      <c r="A611" s="5">
        <v>609</v>
      </c>
      <c r="B611" s="4" t="s">
        <v>2473</v>
      </c>
      <c r="C611" s="3" t="s">
        <v>2474</v>
      </c>
      <c r="D611" s="4" t="s">
        <v>2475</v>
      </c>
      <c r="E611" s="4" t="s">
        <v>26</v>
      </c>
      <c r="F611" s="5" t="s">
        <v>819</v>
      </c>
      <c r="G611" s="33"/>
      <c r="H611" s="5">
        <v>1</v>
      </c>
    </row>
    <row r="612" spans="1:8" ht="16.2" x14ac:dyDescent="0.3">
      <c r="A612" s="5">
        <v>610</v>
      </c>
      <c r="B612" s="4" t="s">
        <v>2476</v>
      </c>
      <c r="C612" s="3" t="s">
        <v>2477</v>
      </c>
      <c r="D612" s="4"/>
      <c r="E612" s="4" t="s">
        <v>1972</v>
      </c>
      <c r="F612" s="5" t="s">
        <v>819</v>
      </c>
      <c r="G612" s="33"/>
      <c r="H612" s="5">
        <v>1</v>
      </c>
    </row>
    <row r="613" spans="1:8" ht="16.2" x14ac:dyDescent="0.3">
      <c r="A613" s="5">
        <v>611</v>
      </c>
      <c r="B613" s="4" t="s">
        <v>2478</v>
      </c>
      <c r="C613" s="3" t="s">
        <v>2479</v>
      </c>
      <c r="D613" s="4" t="s">
        <v>2480</v>
      </c>
      <c r="E613" s="4" t="s">
        <v>26</v>
      </c>
      <c r="F613" s="5" t="s">
        <v>819</v>
      </c>
      <c r="G613" s="33"/>
      <c r="H613" s="5">
        <v>1</v>
      </c>
    </row>
    <row r="614" spans="1:8" ht="16.2" x14ac:dyDescent="0.3">
      <c r="A614" s="5">
        <v>612</v>
      </c>
      <c r="B614" s="4" t="s">
        <v>2481</v>
      </c>
      <c r="C614" s="3" t="s">
        <v>2482</v>
      </c>
      <c r="D614" s="4" t="s">
        <v>2483</v>
      </c>
      <c r="E614" s="4" t="s">
        <v>26</v>
      </c>
      <c r="F614" s="5" t="s">
        <v>819</v>
      </c>
      <c r="G614" s="33"/>
      <c r="H614" s="5">
        <v>1</v>
      </c>
    </row>
    <row r="615" spans="1:8" ht="16.2" x14ac:dyDescent="0.3">
      <c r="A615" s="5">
        <v>613</v>
      </c>
      <c r="B615" s="4" t="s">
        <v>2484</v>
      </c>
      <c r="C615" s="3" t="s">
        <v>2485</v>
      </c>
      <c r="D615" s="4" t="s">
        <v>2486</v>
      </c>
      <c r="E615" s="4" t="s">
        <v>26</v>
      </c>
      <c r="F615" s="5" t="s">
        <v>73</v>
      </c>
      <c r="G615" s="33"/>
      <c r="H615" s="5">
        <v>1</v>
      </c>
    </row>
    <row r="616" spans="1:8" ht="16.2" x14ac:dyDescent="0.3">
      <c r="A616" s="5">
        <v>614</v>
      </c>
      <c r="B616" s="4" t="s">
        <v>2487</v>
      </c>
      <c r="C616" s="3" t="s">
        <v>2311</v>
      </c>
      <c r="D616" s="4" t="s">
        <v>1253</v>
      </c>
      <c r="E616" s="4" t="s">
        <v>26</v>
      </c>
      <c r="F616" s="5" t="s">
        <v>819</v>
      </c>
      <c r="G616" s="33"/>
      <c r="H616" s="5">
        <v>1</v>
      </c>
    </row>
    <row r="617" spans="1:8" ht="16.2" x14ac:dyDescent="0.3">
      <c r="A617" s="5">
        <v>615</v>
      </c>
      <c r="B617" s="4" t="s">
        <v>2488</v>
      </c>
      <c r="C617" s="3" t="s">
        <v>2049</v>
      </c>
      <c r="D617" s="4" t="s">
        <v>2489</v>
      </c>
      <c r="E617" s="4" t="s">
        <v>26</v>
      </c>
      <c r="F617" s="5" t="s">
        <v>819</v>
      </c>
      <c r="G617" s="33"/>
      <c r="H617" s="5">
        <v>1</v>
      </c>
    </row>
    <row r="618" spans="1:8" ht="16.2" x14ac:dyDescent="0.3">
      <c r="A618" s="5">
        <v>616</v>
      </c>
      <c r="B618" s="4" t="s">
        <v>2490</v>
      </c>
      <c r="C618" s="3" t="s">
        <v>2491</v>
      </c>
      <c r="D618" s="4" t="s">
        <v>2028</v>
      </c>
      <c r="E618" s="4" t="s">
        <v>26</v>
      </c>
      <c r="F618" s="5" t="s">
        <v>819</v>
      </c>
      <c r="G618" s="33"/>
      <c r="H618" s="5">
        <v>1</v>
      </c>
    </row>
    <row r="619" spans="1:8" ht="16.2" x14ac:dyDescent="0.3">
      <c r="A619" s="5">
        <v>617</v>
      </c>
      <c r="B619" s="4" t="s">
        <v>2492</v>
      </c>
      <c r="C619" s="3" t="s">
        <v>2493</v>
      </c>
      <c r="D619" s="4" t="s">
        <v>2494</v>
      </c>
      <c r="E619" s="4" t="s">
        <v>26</v>
      </c>
      <c r="F619" s="5" t="s">
        <v>1020</v>
      </c>
      <c r="G619" s="33"/>
      <c r="H619" s="5">
        <v>1</v>
      </c>
    </row>
    <row r="620" spans="1:8" ht="16.2" x14ac:dyDescent="0.3">
      <c r="A620" s="5">
        <v>618</v>
      </c>
      <c r="B620" s="4" t="s">
        <v>2495</v>
      </c>
      <c r="C620" s="3" t="s">
        <v>2496</v>
      </c>
      <c r="D620" s="4" t="s">
        <v>1985</v>
      </c>
      <c r="E620" s="4" t="s">
        <v>26</v>
      </c>
      <c r="F620" s="5" t="s">
        <v>1020</v>
      </c>
      <c r="G620" s="33"/>
      <c r="H620" s="5">
        <v>1</v>
      </c>
    </row>
    <row r="621" spans="1:8" ht="16.2" x14ac:dyDescent="0.3">
      <c r="A621" s="5">
        <v>619</v>
      </c>
      <c r="B621" s="4" t="s">
        <v>2497</v>
      </c>
      <c r="C621" s="3" t="s">
        <v>2498</v>
      </c>
      <c r="D621" s="4" t="s">
        <v>2028</v>
      </c>
      <c r="E621" s="4" t="s">
        <v>26</v>
      </c>
      <c r="F621" s="5" t="s">
        <v>1020</v>
      </c>
      <c r="G621" s="33"/>
      <c r="H621" s="5">
        <v>1</v>
      </c>
    </row>
    <row r="622" spans="1:8" ht="16.2" x14ac:dyDescent="0.3">
      <c r="A622" s="5">
        <v>620</v>
      </c>
      <c r="B622" s="4" t="s">
        <v>2499</v>
      </c>
      <c r="C622" s="3" t="s">
        <v>2500</v>
      </c>
      <c r="D622" s="4" t="s">
        <v>1985</v>
      </c>
      <c r="E622" s="4" t="s">
        <v>26</v>
      </c>
      <c r="F622" s="5" t="s">
        <v>819</v>
      </c>
      <c r="G622" s="33"/>
      <c r="H622" s="5">
        <v>1</v>
      </c>
    </row>
    <row r="623" spans="1:8" ht="16.2" x14ac:dyDescent="0.3">
      <c r="A623" s="5">
        <v>621</v>
      </c>
      <c r="B623" s="4" t="s">
        <v>2501</v>
      </c>
      <c r="C623" s="3"/>
      <c r="D623" s="4" t="s">
        <v>2502</v>
      </c>
      <c r="E623" s="4" t="s">
        <v>1972</v>
      </c>
      <c r="F623" s="5" t="s">
        <v>1020</v>
      </c>
      <c r="G623" s="33"/>
      <c r="H623" s="5">
        <v>1</v>
      </c>
    </row>
    <row r="624" spans="1:8" ht="16.2" x14ac:dyDescent="0.3">
      <c r="A624" s="5">
        <v>622</v>
      </c>
      <c r="B624" s="4" t="s">
        <v>2503</v>
      </c>
      <c r="C624" s="3"/>
      <c r="D624" s="4" t="s">
        <v>2504</v>
      </c>
      <c r="E624" s="4" t="s">
        <v>1972</v>
      </c>
      <c r="F624" s="5" t="s">
        <v>1020</v>
      </c>
      <c r="G624" s="33"/>
      <c r="H624" s="5">
        <v>1</v>
      </c>
    </row>
    <row r="625" spans="1:8" ht="16.2" x14ac:dyDescent="0.3">
      <c r="A625" s="5">
        <v>623</v>
      </c>
      <c r="B625" s="4" t="s">
        <v>2505</v>
      </c>
      <c r="C625" s="3"/>
      <c r="D625" s="4" t="s">
        <v>2506</v>
      </c>
      <c r="E625" s="4" t="s">
        <v>26</v>
      </c>
      <c r="F625" s="5" t="s">
        <v>1020</v>
      </c>
      <c r="G625" s="33"/>
      <c r="H625" s="5">
        <v>1</v>
      </c>
    </row>
    <row r="626" spans="1:8" ht="16.2" x14ac:dyDescent="0.3">
      <c r="A626" s="5">
        <v>624</v>
      </c>
      <c r="B626" s="4" t="s">
        <v>2507</v>
      </c>
      <c r="C626" s="3"/>
      <c r="D626" s="4" t="s">
        <v>2156</v>
      </c>
      <c r="E626" s="4" t="s">
        <v>0</v>
      </c>
      <c r="F626" s="5" t="s">
        <v>1020</v>
      </c>
      <c r="G626" s="33"/>
      <c r="H626" s="5">
        <v>1</v>
      </c>
    </row>
    <row r="627" spans="1:8" ht="16.2" x14ac:dyDescent="0.3">
      <c r="A627" s="5">
        <v>625</v>
      </c>
      <c r="B627" s="4" t="s">
        <v>2508</v>
      </c>
      <c r="C627" s="3" t="s">
        <v>2509</v>
      </c>
      <c r="D627" s="4" t="s">
        <v>2510</v>
      </c>
      <c r="E627" s="4" t="s">
        <v>26</v>
      </c>
      <c r="F627" s="5" t="s">
        <v>819</v>
      </c>
      <c r="G627" s="33"/>
      <c r="H627" s="5">
        <v>5</v>
      </c>
    </row>
    <row r="628" spans="1:8" ht="16.2" x14ac:dyDescent="0.3">
      <c r="A628" s="5">
        <v>626</v>
      </c>
      <c r="B628" s="4" t="s">
        <v>2511</v>
      </c>
      <c r="C628" s="3" t="s">
        <v>2509</v>
      </c>
      <c r="D628" s="4" t="s">
        <v>2510</v>
      </c>
      <c r="E628" s="4" t="s">
        <v>0</v>
      </c>
      <c r="F628" s="5" t="s">
        <v>819</v>
      </c>
      <c r="G628" s="33"/>
      <c r="H628" s="5">
        <v>5</v>
      </c>
    </row>
    <row r="629" spans="1:8" ht="16.2" x14ac:dyDescent="0.3">
      <c r="A629" s="5">
        <v>627</v>
      </c>
      <c r="B629" s="4" t="s">
        <v>2512</v>
      </c>
      <c r="C629" s="3" t="s">
        <v>2513</v>
      </c>
      <c r="D629" s="4" t="s">
        <v>1253</v>
      </c>
      <c r="E629" s="4" t="s">
        <v>0</v>
      </c>
      <c r="F629" s="5" t="s">
        <v>819</v>
      </c>
      <c r="G629" s="33"/>
      <c r="H629" s="5">
        <v>1</v>
      </c>
    </row>
    <row r="630" spans="1:8" ht="16.2" x14ac:dyDescent="0.3">
      <c r="A630" s="5">
        <v>628</v>
      </c>
      <c r="B630" s="4" t="s">
        <v>2514</v>
      </c>
      <c r="C630" s="3" t="s">
        <v>2364</v>
      </c>
      <c r="D630" s="4" t="s">
        <v>2515</v>
      </c>
      <c r="E630" s="4" t="s">
        <v>0</v>
      </c>
      <c r="F630" s="5" t="s">
        <v>819</v>
      </c>
      <c r="G630" s="33"/>
      <c r="H630" s="5">
        <v>1</v>
      </c>
    </row>
    <row r="631" spans="1:8" ht="16.2" x14ac:dyDescent="0.3">
      <c r="A631" s="5">
        <v>629</v>
      </c>
      <c r="B631" s="4" t="s">
        <v>2514</v>
      </c>
      <c r="C631" s="3" t="s">
        <v>2516</v>
      </c>
      <c r="D631" s="4" t="s">
        <v>2156</v>
      </c>
      <c r="E631" s="4" t="s">
        <v>26</v>
      </c>
      <c r="F631" s="5" t="s">
        <v>819</v>
      </c>
      <c r="G631" s="33"/>
      <c r="H631" s="5">
        <v>1</v>
      </c>
    </row>
    <row r="632" spans="1:8" ht="16.2" x14ac:dyDescent="0.3">
      <c r="A632" s="5">
        <v>630</v>
      </c>
      <c r="B632" s="4" t="s">
        <v>2517</v>
      </c>
      <c r="C632" s="3" t="s">
        <v>2049</v>
      </c>
      <c r="D632" s="4" t="s">
        <v>1630</v>
      </c>
      <c r="E632" s="4" t="s">
        <v>0</v>
      </c>
      <c r="F632" s="5" t="s">
        <v>819</v>
      </c>
      <c r="G632" s="33"/>
      <c r="H632" s="5">
        <v>1</v>
      </c>
    </row>
    <row r="633" spans="1:8" ht="16.2" x14ac:dyDescent="0.3">
      <c r="A633" s="5">
        <v>631</v>
      </c>
      <c r="B633" s="4" t="s">
        <v>2518</v>
      </c>
      <c r="C633" s="3" t="s">
        <v>2519</v>
      </c>
      <c r="D633" s="4" t="s">
        <v>2156</v>
      </c>
      <c r="E633" s="4" t="s">
        <v>0</v>
      </c>
      <c r="F633" s="5" t="s">
        <v>819</v>
      </c>
      <c r="G633" s="33"/>
      <c r="H633" s="5">
        <v>1</v>
      </c>
    </row>
    <row r="634" spans="1:8" ht="16.2" x14ac:dyDescent="0.3">
      <c r="A634" s="5">
        <v>632</v>
      </c>
      <c r="B634" s="4" t="s">
        <v>2520</v>
      </c>
      <c r="C634" s="3" t="s">
        <v>2521</v>
      </c>
      <c r="D634" s="4" t="s">
        <v>2233</v>
      </c>
      <c r="E634" s="4" t="s">
        <v>0</v>
      </c>
      <c r="F634" s="5" t="s">
        <v>819</v>
      </c>
      <c r="G634" s="33"/>
      <c r="H634" s="5">
        <v>1</v>
      </c>
    </row>
    <row r="635" spans="1:8" ht="16.2" x14ac:dyDescent="0.3">
      <c r="A635" s="5">
        <v>633</v>
      </c>
      <c r="B635" s="4" t="s">
        <v>2522</v>
      </c>
      <c r="C635" s="3" t="s">
        <v>2523</v>
      </c>
      <c r="D635" s="4" t="s">
        <v>2443</v>
      </c>
      <c r="E635" s="4" t="s">
        <v>26</v>
      </c>
      <c r="F635" s="5" t="s">
        <v>819</v>
      </c>
      <c r="G635" s="33"/>
      <c r="H635" s="5">
        <v>1</v>
      </c>
    </row>
    <row r="636" spans="1:8" ht="16.2" x14ac:dyDescent="0.3">
      <c r="A636" s="5">
        <v>634</v>
      </c>
      <c r="B636" s="4" t="s">
        <v>2524</v>
      </c>
      <c r="C636" s="3" t="s">
        <v>2525</v>
      </c>
      <c r="D636" s="4" t="s">
        <v>2526</v>
      </c>
      <c r="E636" s="4" t="s">
        <v>26</v>
      </c>
      <c r="F636" s="5" t="s">
        <v>819</v>
      </c>
      <c r="G636" s="33"/>
      <c r="H636" s="5">
        <v>1</v>
      </c>
    </row>
    <row r="637" spans="1:8" ht="16.2" x14ac:dyDescent="0.3">
      <c r="A637" s="5">
        <v>635</v>
      </c>
      <c r="B637" s="4" t="s">
        <v>2527</v>
      </c>
      <c r="C637" s="3" t="s">
        <v>2528</v>
      </c>
      <c r="D637" s="4" t="s">
        <v>2004</v>
      </c>
      <c r="E637" s="4" t="s">
        <v>26</v>
      </c>
      <c r="F637" s="5" t="s">
        <v>1020</v>
      </c>
      <c r="G637" s="33"/>
      <c r="H637" s="5">
        <v>1</v>
      </c>
    </row>
    <row r="638" spans="1:8" ht="16.2" x14ac:dyDescent="0.3">
      <c r="A638" s="5">
        <v>636</v>
      </c>
      <c r="B638" s="4" t="s">
        <v>2038</v>
      </c>
      <c r="C638" s="3" t="s">
        <v>2529</v>
      </c>
      <c r="D638" s="4" t="s">
        <v>2233</v>
      </c>
      <c r="E638" s="4" t="s">
        <v>0</v>
      </c>
      <c r="F638" s="5" t="s">
        <v>1020</v>
      </c>
      <c r="G638" s="33"/>
      <c r="H638" s="5">
        <v>1</v>
      </c>
    </row>
    <row r="639" spans="1:8" ht="16.2" x14ac:dyDescent="0.3">
      <c r="A639" s="5">
        <v>637</v>
      </c>
      <c r="B639" s="4" t="s">
        <v>2530</v>
      </c>
      <c r="C639" s="3" t="s">
        <v>2531</v>
      </c>
      <c r="D639" s="4" t="s">
        <v>2192</v>
      </c>
      <c r="E639" s="4" t="s">
        <v>0</v>
      </c>
      <c r="F639" s="5" t="s">
        <v>819</v>
      </c>
      <c r="G639" s="33"/>
      <c r="H639" s="5">
        <v>1</v>
      </c>
    </row>
    <row r="640" spans="1:8" ht="16.2" x14ac:dyDescent="0.3">
      <c r="A640" s="5">
        <v>638</v>
      </c>
      <c r="B640" s="4" t="s">
        <v>2532</v>
      </c>
      <c r="C640" s="3" t="s">
        <v>2533</v>
      </c>
      <c r="D640" s="4" t="s">
        <v>2192</v>
      </c>
      <c r="E640" s="4" t="s">
        <v>0</v>
      </c>
      <c r="F640" s="5" t="s">
        <v>819</v>
      </c>
      <c r="G640" s="33"/>
      <c r="H640" s="5">
        <v>1</v>
      </c>
    </row>
    <row r="641" spans="1:8" ht="16.2" x14ac:dyDescent="0.3">
      <c r="A641" s="5">
        <v>639</v>
      </c>
      <c r="B641" s="4" t="s">
        <v>2534</v>
      </c>
      <c r="C641" s="3" t="s">
        <v>2535</v>
      </c>
      <c r="D641" s="4" t="s">
        <v>2192</v>
      </c>
      <c r="E641" s="4" t="s">
        <v>0</v>
      </c>
      <c r="F641" s="5" t="s">
        <v>819</v>
      </c>
      <c r="G641" s="33"/>
      <c r="H641" s="5">
        <v>1</v>
      </c>
    </row>
    <row r="642" spans="1:8" ht="16.2" x14ac:dyDescent="0.3">
      <c r="A642" s="5">
        <v>640</v>
      </c>
      <c r="B642" s="4" t="s">
        <v>2536</v>
      </c>
      <c r="C642" s="3"/>
      <c r="D642" s="4" t="s">
        <v>1985</v>
      </c>
      <c r="E642" s="4" t="s">
        <v>26</v>
      </c>
      <c r="F642" s="5" t="s">
        <v>819</v>
      </c>
      <c r="G642" s="33"/>
      <c r="H642" s="5">
        <v>1</v>
      </c>
    </row>
    <row r="643" spans="1:8" ht="16.2" x14ac:dyDescent="0.3">
      <c r="A643" s="5">
        <v>641</v>
      </c>
      <c r="B643" s="4" t="s">
        <v>2537</v>
      </c>
      <c r="C643" s="3" t="s">
        <v>2538</v>
      </c>
      <c r="D643" s="4" t="s">
        <v>2539</v>
      </c>
      <c r="E643" s="4" t="s">
        <v>0</v>
      </c>
      <c r="F643" s="5" t="s">
        <v>819</v>
      </c>
      <c r="G643" s="33"/>
      <c r="H643" s="5">
        <v>1</v>
      </c>
    </row>
    <row r="644" spans="1:8" ht="16.2" x14ac:dyDescent="0.3">
      <c r="A644" s="5">
        <v>642</v>
      </c>
      <c r="B644" s="4" t="s">
        <v>2540</v>
      </c>
      <c r="C644" s="3" t="s">
        <v>2541</v>
      </c>
      <c r="D644" s="4" t="s">
        <v>2542</v>
      </c>
      <c r="E644" s="4" t="s">
        <v>0</v>
      </c>
      <c r="F644" s="5" t="s">
        <v>819</v>
      </c>
      <c r="G644" s="33"/>
      <c r="H644" s="5">
        <v>1</v>
      </c>
    </row>
    <row r="645" spans="1:8" ht="16.2" x14ac:dyDescent="0.3">
      <c r="A645" s="5">
        <v>643</v>
      </c>
      <c r="B645" s="4" t="s">
        <v>2543</v>
      </c>
      <c r="C645" s="3" t="s">
        <v>2544</v>
      </c>
      <c r="D645" s="4" t="s">
        <v>2156</v>
      </c>
      <c r="E645" s="4" t="s">
        <v>26</v>
      </c>
      <c r="F645" s="5" t="s">
        <v>1020</v>
      </c>
      <c r="G645" s="33"/>
      <c r="H645" s="5">
        <v>3</v>
      </c>
    </row>
    <row r="646" spans="1:8" ht="16.2" x14ac:dyDescent="0.3">
      <c r="A646" s="5">
        <v>644</v>
      </c>
      <c r="B646" s="4" t="s">
        <v>2545</v>
      </c>
      <c r="C646" s="3" t="s">
        <v>2546</v>
      </c>
      <c r="D646" s="4" t="s">
        <v>2156</v>
      </c>
      <c r="E646" s="4" t="s">
        <v>26</v>
      </c>
      <c r="F646" s="5" t="s">
        <v>1020</v>
      </c>
      <c r="G646" s="33"/>
      <c r="H646" s="5">
        <v>2</v>
      </c>
    </row>
    <row r="647" spans="1:8" ht="16.2" x14ac:dyDescent="0.3">
      <c r="A647" s="5">
        <v>645</v>
      </c>
      <c r="B647" s="4" t="s">
        <v>2547</v>
      </c>
      <c r="C647" s="3" t="s">
        <v>2548</v>
      </c>
      <c r="D647" s="4" t="s">
        <v>2549</v>
      </c>
      <c r="E647" s="4" t="s">
        <v>0</v>
      </c>
      <c r="F647" s="5" t="s">
        <v>76</v>
      </c>
      <c r="G647" s="33"/>
      <c r="H647" s="5">
        <v>1</v>
      </c>
    </row>
    <row r="648" spans="1:8" ht="16.2" x14ac:dyDescent="0.3">
      <c r="A648" s="5">
        <v>646</v>
      </c>
      <c r="B648" s="4" t="s">
        <v>2550</v>
      </c>
      <c r="C648" s="3" t="s">
        <v>2551</v>
      </c>
      <c r="D648" s="4" t="s">
        <v>2542</v>
      </c>
      <c r="E648" s="4" t="s">
        <v>26</v>
      </c>
      <c r="F648" s="5" t="s">
        <v>819</v>
      </c>
      <c r="G648" s="33"/>
      <c r="H648" s="5">
        <v>1</v>
      </c>
    </row>
    <row r="649" spans="1:8" ht="16.2" x14ac:dyDescent="0.3">
      <c r="A649" s="5">
        <v>647</v>
      </c>
      <c r="B649" s="4" t="s">
        <v>2552</v>
      </c>
      <c r="C649" s="3" t="s">
        <v>2553</v>
      </c>
      <c r="D649" s="4" t="s">
        <v>2554</v>
      </c>
      <c r="E649" s="4" t="s">
        <v>26</v>
      </c>
      <c r="F649" s="5" t="s">
        <v>819</v>
      </c>
      <c r="G649" s="33"/>
      <c r="H649" s="5">
        <v>1</v>
      </c>
    </row>
    <row r="650" spans="1:8" ht="16.2" x14ac:dyDescent="0.3">
      <c r="A650" s="5">
        <v>648</v>
      </c>
      <c r="B650" s="4" t="s">
        <v>2555</v>
      </c>
      <c r="C650" s="3" t="s">
        <v>2556</v>
      </c>
      <c r="D650" s="4" t="s">
        <v>2557</v>
      </c>
      <c r="E650" s="4" t="s">
        <v>26</v>
      </c>
      <c r="F650" s="5" t="s">
        <v>819</v>
      </c>
      <c r="G650" s="33"/>
      <c r="H650" s="5">
        <v>1</v>
      </c>
    </row>
    <row r="651" spans="1:8" ht="16.2" x14ac:dyDescent="0.3">
      <c r="A651" s="5">
        <v>649</v>
      </c>
      <c r="B651" s="4" t="s">
        <v>2558</v>
      </c>
      <c r="C651" s="3" t="s">
        <v>2559</v>
      </c>
      <c r="D651" s="4"/>
      <c r="E651" s="4" t="s">
        <v>1972</v>
      </c>
      <c r="F651" s="5" t="s">
        <v>819</v>
      </c>
      <c r="G651" s="33"/>
      <c r="H651" s="5">
        <v>1</v>
      </c>
    </row>
    <row r="652" spans="1:8" ht="16.2" x14ac:dyDescent="0.3">
      <c r="A652" s="5">
        <v>650</v>
      </c>
      <c r="B652" s="4" t="s">
        <v>2560</v>
      </c>
      <c r="C652" s="3"/>
      <c r="D652" s="4"/>
      <c r="E652" s="4" t="s">
        <v>1972</v>
      </c>
      <c r="F652" s="5" t="s">
        <v>819</v>
      </c>
      <c r="G652" s="33"/>
      <c r="H652" s="5">
        <v>1</v>
      </c>
    </row>
    <row r="653" spans="1:8" ht="16.2" x14ac:dyDescent="0.3">
      <c r="A653" s="5">
        <v>651</v>
      </c>
      <c r="B653" s="4" t="s">
        <v>2561</v>
      </c>
      <c r="C653" s="3" t="s">
        <v>2562</v>
      </c>
      <c r="D653" s="4" t="s">
        <v>2031</v>
      </c>
      <c r="E653" s="4" t="s">
        <v>26</v>
      </c>
      <c r="F653" s="5" t="s">
        <v>819</v>
      </c>
      <c r="G653" s="33"/>
      <c r="H653" s="5">
        <v>1</v>
      </c>
    </row>
    <row r="654" spans="1:8" ht="16.2" x14ac:dyDescent="0.3">
      <c r="A654" s="5">
        <v>652</v>
      </c>
      <c r="B654" s="4" t="s">
        <v>2563</v>
      </c>
      <c r="C654" s="3" t="s">
        <v>2564</v>
      </c>
      <c r="D654" s="4" t="s">
        <v>2565</v>
      </c>
      <c r="E654" s="4" t="s">
        <v>26</v>
      </c>
      <c r="F654" s="5" t="s">
        <v>819</v>
      </c>
      <c r="G654" s="33"/>
      <c r="H654" s="5">
        <v>1</v>
      </c>
    </row>
    <row r="655" spans="1:8" ht="16.2" x14ac:dyDescent="0.3">
      <c r="A655" s="5">
        <v>653</v>
      </c>
      <c r="B655" s="4" t="s">
        <v>2566</v>
      </c>
      <c r="C655" s="3" t="s">
        <v>2567</v>
      </c>
      <c r="D655" s="4" t="s">
        <v>2233</v>
      </c>
      <c r="E655" s="4" t="s">
        <v>26</v>
      </c>
      <c r="F655" s="5" t="s">
        <v>819</v>
      </c>
      <c r="G655" s="33"/>
      <c r="H655" s="5">
        <v>1</v>
      </c>
    </row>
    <row r="656" spans="1:8" ht="16.2" x14ac:dyDescent="0.3">
      <c r="A656" s="5">
        <v>654</v>
      </c>
      <c r="B656" s="4" t="s">
        <v>2568</v>
      </c>
      <c r="C656" s="3" t="s">
        <v>2569</v>
      </c>
      <c r="D656" s="4" t="s">
        <v>2443</v>
      </c>
      <c r="E656" s="4" t="s">
        <v>26</v>
      </c>
      <c r="F656" s="5" t="s">
        <v>819</v>
      </c>
      <c r="G656" s="33"/>
      <c r="H656" s="5">
        <v>1</v>
      </c>
    </row>
    <row r="657" spans="1:8" ht="16.2" x14ac:dyDescent="0.3">
      <c r="A657" s="5">
        <v>655</v>
      </c>
      <c r="B657" s="4" t="s">
        <v>2570</v>
      </c>
      <c r="C657" s="3" t="s">
        <v>2571</v>
      </c>
      <c r="D657" s="4" t="s">
        <v>2192</v>
      </c>
      <c r="E657" s="4" t="s">
        <v>26</v>
      </c>
      <c r="F657" s="5" t="s">
        <v>819</v>
      </c>
      <c r="G657" s="33"/>
      <c r="H657" s="5">
        <v>1</v>
      </c>
    </row>
    <row r="658" spans="1:8" ht="16.2" x14ac:dyDescent="0.3">
      <c r="A658" s="5">
        <v>656</v>
      </c>
      <c r="B658" s="4" t="s">
        <v>2572</v>
      </c>
      <c r="C658" s="3" t="s">
        <v>2573</v>
      </c>
      <c r="D658" s="4"/>
      <c r="E658" s="4" t="s">
        <v>26</v>
      </c>
      <c r="F658" s="5" t="s">
        <v>819</v>
      </c>
      <c r="G658" s="33"/>
      <c r="H658" s="5">
        <v>1</v>
      </c>
    </row>
    <row r="659" spans="1:8" ht="16.2" x14ac:dyDescent="0.3">
      <c r="A659" s="5">
        <v>657</v>
      </c>
      <c r="B659" s="4" t="s">
        <v>2574</v>
      </c>
      <c r="C659" s="3" t="s">
        <v>2575</v>
      </c>
      <c r="D659" s="4" t="s">
        <v>2153</v>
      </c>
      <c r="E659" s="4" t="s">
        <v>26</v>
      </c>
      <c r="F659" s="5" t="s">
        <v>819</v>
      </c>
      <c r="G659" s="33"/>
      <c r="H659" s="5">
        <v>1</v>
      </c>
    </row>
    <row r="660" spans="1:8" ht="16.2" x14ac:dyDescent="0.3">
      <c r="A660" s="5">
        <v>658</v>
      </c>
      <c r="B660" s="4" t="s">
        <v>2576</v>
      </c>
      <c r="C660" s="3" t="s">
        <v>2577</v>
      </c>
      <c r="D660" s="4" t="s">
        <v>2578</v>
      </c>
      <c r="E660" s="4" t="s">
        <v>26</v>
      </c>
      <c r="F660" s="5" t="s">
        <v>819</v>
      </c>
      <c r="G660" s="33"/>
      <c r="H660" s="5">
        <v>1</v>
      </c>
    </row>
    <row r="661" spans="1:8" ht="16.2" x14ac:dyDescent="0.3">
      <c r="A661" s="5">
        <v>659</v>
      </c>
      <c r="B661" s="4" t="s">
        <v>2579</v>
      </c>
      <c r="C661" s="3" t="s">
        <v>2580</v>
      </c>
      <c r="D661" s="4" t="s">
        <v>2178</v>
      </c>
      <c r="E661" s="4" t="s">
        <v>26</v>
      </c>
      <c r="F661" s="5" t="s">
        <v>819</v>
      </c>
      <c r="G661" s="33"/>
      <c r="H661" s="5">
        <v>1</v>
      </c>
    </row>
    <row r="662" spans="1:8" ht="16.2" x14ac:dyDescent="0.3">
      <c r="A662" s="5">
        <v>660</v>
      </c>
      <c r="B662" s="4" t="s">
        <v>2581</v>
      </c>
      <c r="C662" s="3" t="s">
        <v>2582</v>
      </c>
      <c r="D662" s="4" t="s">
        <v>2138</v>
      </c>
      <c r="E662" s="4" t="s">
        <v>26</v>
      </c>
      <c r="F662" s="5" t="s">
        <v>819</v>
      </c>
      <c r="G662" s="33"/>
      <c r="H662" s="5">
        <v>1</v>
      </c>
    </row>
    <row r="663" spans="1:8" ht="16.2" x14ac:dyDescent="0.3">
      <c r="A663" s="5">
        <v>661</v>
      </c>
      <c r="B663" s="4" t="s">
        <v>2583</v>
      </c>
      <c r="C663" s="3" t="s">
        <v>2584</v>
      </c>
      <c r="D663" s="4" t="s">
        <v>1985</v>
      </c>
      <c r="E663" s="4" t="s">
        <v>26</v>
      </c>
      <c r="F663" s="5" t="s">
        <v>819</v>
      </c>
      <c r="G663" s="33"/>
      <c r="H663" s="5">
        <v>1</v>
      </c>
    </row>
    <row r="664" spans="1:8" ht="16.2" x14ac:dyDescent="0.3">
      <c r="A664" s="5">
        <v>662</v>
      </c>
      <c r="B664" s="4" t="s">
        <v>2585</v>
      </c>
      <c r="C664" s="3" t="s">
        <v>2586</v>
      </c>
      <c r="D664" s="4" t="s">
        <v>2542</v>
      </c>
      <c r="E664" s="4" t="s">
        <v>26</v>
      </c>
      <c r="F664" s="5" t="s">
        <v>819</v>
      </c>
      <c r="G664" s="33"/>
      <c r="H664" s="5">
        <v>1</v>
      </c>
    </row>
    <row r="665" spans="1:8" ht="16.2" x14ac:dyDescent="0.3">
      <c r="A665" s="5">
        <v>663</v>
      </c>
      <c r="B665" s="4" t="s">
        <v>2587</v>
      </c>
      <c r="C665" s="3" t="s">
        <v>2588</v>
      </c>
      <c r="D665" s="4" t="s">
        <v>2589</v>
      </c>
      <c r="E665" s="4" t="s">
        <v>26</v>
      </c>
      <c r="F665" s="5" t="s">
        <v>1020</v>
      </c>
      <c r="G665" s="33"/>
      <c r="H665" s="5">
        <v>1</v>
      </c>
    </row>
    <row r="666" spans="1:8" ht="16.2" x14ac:dyDescent="0.3">
      <c r="A666" s="5">
        <v>664</v>
      </c>
      <c r="B666" s="4" t="s">
        <v>2590</v>
      </c>
      <c r="C666" s="3" t="s">
        <v>2591</v>
      </c>
      <c r="D666" s="4" t="s">
        <v>2408</v>
      </c>
      <c r="E666" s="4" t="s">
        <v>26</v>
      </c>
      <c r="F666" s="5" t="s">
        <v>819</v>
      </c>
      <c r="G666" s="33"/>
      <c r="H666" s="5">
        <v>1</v>
      </c>
    </row>
    <row r="667" spans="1:8" ht="16.2" x14ac:dyDescent="0.3">
      <c r="A667" s="5">
        <v>665</v>
      </c>
      <c r="B667" s="4" t="s">
        <v>2592</v>
      </c>
      <c r="C667" s="3" t="s">
        <v>2593</v>
      </c>
      <c r="D667" s="4" t="s">
        <v>2415</v>
      </c>
      <c r="E667" s="4" t="s">
        <v>26</v>
      </c>
      <c r="F667" s="5" t="s">
        <v>1020</v>
      </c>
      <c r="G667" s="33"/>
      <c r="H667" s="5">
        <v>1</v>
      </c>
    </row>
    <row r="668" spans="1:8" ht="16.2" x14ac:dyDescent="0.3">
      <c r="A668" s="5">
        <v>666</v>
      </c>
      <c r="B668" s="4" t="s">
        <v>2594</v>
      </c>
      <c r="C668" s="3" t="s">
        <v>2595</v>
      </c>
      <c r="D668" s="4" t="s">
        <v>2596</v>
      </c>
      <c r="E668" s="4" t="s">
        <v>26</v>
      </c>
      <c r="F668" s="5" t="s">
        <v>819</v>
      </c>
      <c r="G668" s="33"/>
      <c r="H668" s="5">
        <v>1</v>
      </c>
    </row>
    <row r="669" spans="1:8" ht="16.2" x14ac:dyDescent="0.3">
      <c r="A669" s="5">
        <v>667</v>
      </c>
      <c r="B669" s="4" t="s">
        <v>2597</v>
      </c>
      <c r="C669" s="3" t="s">
        <v>2598</v>
      </c>
      <c r="D669" s="4" t="s">
        <v>2233</v>
      </c>
      <c r="E669" s="4" t="s">
        <v>31</v>
      </c>
      <c r="F669" s="5" t="s">
        <v>819</v>
      </c>
      <c r="G669" s="33"/>
      <c r="H669" s="5">
        <v>1</v>
      </c>
    </row>
    <row r="670" spans="1:8" ht="16.2" x14ac:dyDescent="0.3">
      <c r="A670" s="5">
        <v>668</v>
      </c>
      <c r="B670" s="4" t="s">
        <v>2599</v>
      </c>
      <c r="C670" s="3" t="s">
        <v>2600</v>
      </c>
      <c r="D670" s="4" t="s">
        <v>2197</v>
      </c>
      <c r="E670" s="4" t="s">
        <v>26</v>
      </c>
      <c r="F670" s="5" t="s">
        <v>819</v>
      </c>
      <c r="G670" s="33"/>
      <c r="H670" s="5">
        <v>1</v>
      </c>
    </row>
    <row r="671" spans="1:8" ht="16.2" x14ac:dyDescent="0.3">
      <c r="A671" s="5">
        <v>669</v>
      </c>
      <c r="B671" s="4" t="s">
        <v>2601</v>
      </c>
      <c r="C671" s="3" t="s">
        <v>2602</v>
      </c>
      <c r="D671" s="4" t="s">
        <v>2603</v>
      </c>
      <c r="E671" s="4" t="s">
        <v>26</v>
      </c>
      <c r="F671" s="5" t="s">
        <v>819</v>
      </c>
      <c r="G671" s="33"/>
      <c r="H671" s="5">
        <v>1</v>
      </c>
    </row>
    <row r="672" spans="1:8" ht="16.2" x14ac:dyDescent="0.3">
      <c r="A672" s="5">
        <v>670</v>
      </c>
      <c r="B672" s="4" t="s">
        <v>2604</v>
      </c>
      <c r="C672" s="3" t="s">
        <v>2605</v>
      </c>
      <c r="D672" s="4" t="s">
        <v>2031</v>
      </c>
      <c r="E672" s="4" t="s">
        <v>26</v>
      </c>
      <c r="F672" s="5" t="s">
        <v>75</v>
      </c>
      <c r="G672" s="33"/>
      <c r="H672" s="5">
        <v>1</v>
      </c>
    </row>
    <row r="673" spans="1:8" ht="16.2" x14ac:dyDescent="0.3">
      <c r="A673" s="5">
        <v>671</v>
      </c>
      <c r="B673" s="4" t="s">
        <v>2606</v>
      </c>
      <c r="C673" s="3" t="s">
        <v>2607</v>
      </c>
      <c r="D673" s="4" t="s">
        <v>2142</v>
      </c>
      <c r="E673" s="4" t="s">
        <v>26</v>
      </c>
      <c r="F673" s="5" t="s">
        <v>819</v>
      </c>
      <c r="G673" s="33"/>
      <c r="H673" s="5">
        <v>1</v>
      </c>
    </row>
    <row r="674" spans="1:8" ht="16.2" x14ac:dyDescent="0.3">
      <c r="A674" s="5">
        <v>672</v>
      </c>
      <c r="B674" s="4" t="s">
        <v>2608</v>
      </c>
      <c r="C674" s="3" t="s">
        <v>2609</v>
      </c>
      <c r="D674" s="4" t="s">
        <v>2408</v>
      </c>
      <c r="E674" s="4" t="s">
        <v>26</v>
      </c>
      <c r="F674" s="5" t="s">
        <v>819</v>
      </c>
      <c r="G674" s="33"/>
      <c r="H674" s="5">
        <v>1</v>
      </c>
    </row>
    <row r="675" spans="1:8" ht="16.2" x14ac:dyDescent="0.3">
      <c r="A675" s="5">
        <v>673</v>
      </c>
      <c r="B675" s="4" t="s">
        <v>2610</v>
      </c>
      <c r="C675" s="3" t="s">
        <v>2611</v>
      </c>
      <c r="D675" s="4" t="s">
        <v>2142</v>
      </c>
      <c r="E675" s="4" t="s">
        <v>26</v>
      </c>
      <c r="F675" s="5" t="s">
        <v>819</v>
      </c>
      <c r="G675" s="33"/>
      <c r="H675" s="5">
        <v>1</v>
      </c>
    </row>
    <row r="676" spans="1:8" ht="16.2" x14ac:dyDescent="0.3">
      <c r="A676" s="5">
        <v>674</v>
      </c>
      <c r="B676" s="4" t="s">
        <v>2612</v>
      </c>
      <c r="C676" s="3" t="s">
        <v>1414</v>
      </c>
      <c r="D676" s="4" t="s">
        <v>1985</v>
      </c>
      <c r="E676" s="4" t="s">
        <v>26</v>
      </c>
      <c r="F676" s="5" t="s">
        <v>1020</v>
      </c>
      <c r="G676" s="33"/>
      <c r="H676" s="5">
        <v>1</v>
      </c>
    </row>
    <row r="677" spans="1:8" ht="16.2" x14ac:dyDescent="0.3">
      <c r="A677" s="5">
        <v>675</v>
      </c>
      <c r="B677" s="4" t="s">
        <v>2613</v>
      </c>
      <c r="C677" s="3" t="s">
        <v>2614</v>
      </c>
      <c r="D677" s="4" t="s">
        <v>2150</v>
      </c>
      <c r="E677" s="4" t="s">
        <v>26</v>
      </c>
      <c r="F677" s="5" t="s">
        <v>819</v>
      </c>
      <c r="G677" s="33"/>
      <c r="H677" s="5">
        <v>1</v>
      </c>
    </row>
    <row r="678" spans="1:8" ht="16.2" x14ac:dyDescent="0.3">
      <c r="A678" s="5">
        <v>676</v>
      </c>
      <c r="B678" s="4" t="s">
        <v>2615</v>
      </c>
      <c r="C678" s="3" t="s">
        <v>1819</v>
      </c>
      <c r="D678" s="4" t="s">
        <v>1985</v>
      </c>
      <c r="E678" s="4" t="s">
        <v>26</v>
      </c>
      <c r="F678" s="5" t="s">
        <v>819</v>
      </c>
      <c r="G678" s="33"/>
      <c r="H678" s="5">
        <v>1</v>
      </c>
    </row>
    <row r="679" spans="1:8" ht="16.2" x14ac:dyDescent="0.3">
      <c r="A679" s="5">
        <v>677</v>
      </c>
      <c r="B679" s="4" t="s">
        <v>2616</v>
      </c>
      <c r="C679" s="3" t="s">
        <v>2617</v>
      </c>
      <c r="D679" s="4" t="s">
        <v>2454</v>
      </c>
      <c r="E679" s="4" t="s">
        <v>26</v>
      </c>
      <c r="F679" s="5" t="s">
        <v>819</v>
      </c>
      <c r="G679" s="33"/>
      <c r="H679" s="5">
        <v>1</v>
      </c>
    </row>
    <row r="680" spans="1:8" ht="16.2" x14ac:dyDescent="0.3">
      <c r="A680" s="5">
        <v>678</v>
      </c>
      <c r="B680" s="4" t="s">
        <v>2618</v>
      </c>
      <c r="C680" s="3" t="s">
        <v>2619</v>
      </c>
      <c r="D680" s="4" t="s">
        <v>2138</v>
      </c>
      <c r="E680" s="4" t="s">
        <v>26</v>
      </c>
      <c r="F680" s="5" t="s">
        <v>819</v>
      </c>
      <c r="G680" s="33"/>
      <c r="H680" s="5">
        <v>1</v>
      </c>
    </row>
    <row r="681" spans="1:8" ht="16.2" x14ac:dyDescent="0.3">
      <c r="A681" s="5">
        <v>679</v>
      </c>
      <c r="B681" s="4" t="s">
        <v>2620</v>
      </c>
      <c r="C681" s="3" t="s">
        <v>2621</v>
      </c>
      <c r="D681" s="4" t="s">
        <v>2031</v>
      </c>
      <c r="E681" s="4" t="s">
        <v>26</v>
      </c>
      <c r="F681" s="5" t="s">
        <v>819</v>
      </c>
      <c r="G681" s="33"/>
      <c r="H681" s="5">
        <v>1</v>
      </c>
    </row>
    <row r="682" spans="1:8" ht="16.2" x14ac:dyDescent="0.3">
      <c r="A682" s="5">
        <v>680</v>
      </c>
      <c r="B682" s="4" t="s">
        <v>2622</v>
      </c>
      <c r="C682" s="3" t="s">
        <v>2623</v>
      </c>
      <c r="D682" s="4" t="s">
        <v>1985</v>
      </c>
      <c r="E682" s="4" t="s">
        <v>26</v>
      </c>
      <c r="F682" s="5" t="s">
        <v>819</v>
      </c>
      <c r="G682" s="33"/>
      <c r="H682" s="5">
        <v>1</v>
      </c>
    </row>
    <row r="683" spans="1:8" ht="16.2" x14ac:dyDescent="0.3">
      <c r="A683" s="5">
        <v>681</v>
      </c>
      <c r="B683" s="4" t="s">
        <v>2624</v>
      </c>
      <c r="C683" s="3" t="s">
        <v>2625</v>
      </c>
      <c r="D683" s="4" t="s">
        <v>2207</v>
      </c>
      <c r="E683" s="4" t="s">
        <v>26</v>
      </c>
      <c r="F683" s="5" t="s">
        <v>819</v>
      </c>
      <c r="G683" s="33"/>
      <c r="H683" s="5">
        <v>1</v>
      </c>
    </row>
    <row r="684" spans="1:8" ht="16.2" x14ac:dyDescent="0.3">
      <c r="A684" s="5">
        <v>682</v>
      </c>
      <c r="B684" s="4" t="s">
        <v>2626</v>
      </c>
      <c r="C684" s="3" t="s">
        <v>2627</v>
      </c>
      <c r="D684" s="4" t="s">
        <v>2628</v>
      </c>
      <c r="E684" s="4" t="s">
        <v>26</v>
      </c>
      <c r="F684" s="5" t="s">
        <v>819</v>
      </c>
      <c r="G684" s="33"/>
      <c r="H684" s="5">
        <v>1</v>
      </c>
    </row>
    <row r="685" spans="1:8" ht="16.2" x14ac:dyDescent="0.3">
      <c r="A685" s="5">
        <v>683</v>
      </c>
      <c r="B685" s="4" t="s">
        <v>2629</v>
      </c>
      <c r="C685" s="3" t="s">
        <v>2630</v>
      </c>
      <c r="D685" s="4" t="s">
        <v>2197</v>
      </c>
      <c r="E685" s="4" t="s">
        <v>26</v>
      </c>
      <c r="F685" s="5" t="s">
        <v>1020</v>
      </c>
      <c r="G685" s="33"/>
      <c r="H685" s="5">
        <v>1</v>
      </c>
    </row>
    <row r="686" spans="1:8" ht="16.2" x14ac:dyDescent="0.3">
      <c r="A686" s="5">
        <v>684</v>
      </c>
      <c r="B686" s="4" t="s">
        <v>2631</v>
      </c>
      <c r="C686" s="3" t="s">
        <v>2632</v>
      </c>
      <c r="D686" s="4" t="s">
        <v>2633</v>
      </c>
      <c r="E686" s="4" t="s">
        <v>26</v>
      </c>
      <c r="F686" s="5" t="s">
        <v>819</v>
      </c>
      <c r="G686" s="33"/>
      <c r="H686" s="5">
        <v>1</v>
      </c>
    </row>
    <row r="687" spans="1:8" ht="16.2" x14ac:dyDescent="0.3">
      <c r="A687" s="5">
        <v>685</v>
      </c>
      <c r="B687" s="4" t="s">
        <v>2634</v>
      </c>
      <c r="C687" s="3" t="s">
        <v>2635</v>
      </c>
      <c r="D687" s="4" t="s">
        <v>2384</v>
      </c>
      <c r="E687" s="4" t="s">
        <v>26</v>
      </c>
      <c r="F687" s="5" t="s">
        <v>819</v>
      </c>
      <c r="G687" s="33"/>
      <c r="H687" s="5">
        <v>1</v>
      </c>
    </row>
    <row r="688" spans="1:8" ht="16.2" x14ac:dyDescent="0.3">
      <c r="A688" s="5">
        <v>686</v>
      </c>
      <c r="B688" s="4" t="s">
        <v>2636</v>
      </c>
      <c r="C688" s="3" t="s">
        <v>2637</v>
      </c>
      <c r="D688" s="4" t="s">
        <v>2408</v>
      </c>
      <c r="E688" s="4" t="s">
        <v>26</v>
      </c>
      <c r="F688" s="5" t="s">
        <v>819</v>
      </c>
      <c r="G688" s="33"/>
      <c r="H688" s="5">
        <v>1</v>
      </c>
    </row>
    <row r="689" spans="1:8" ht="16.2" x14ac:dyDescent="0.3">
      <c r="A689" s="5">
        <v>687</v>
      </c>
      <c r="B689" s="4" t="s">
        <v>2638</v>
      </c>
      <c r="C689" s="3" t="s">
        <v>2639</v>
      </c>
      <c r="D689" s="4" t="s">
        <v>2408</v>
      </c>
      <c r="E689" s="4" t="s">
        <v>26</v>
      </c>
      <c r="F689" s="5" t="s">
        <v>819</v>
      </c>
      <c r="G689" s="33"/>
      <c r="H689" s="5">
        <v>1</v>
      </c>
    </row>
    <row r="690" spans="1:8" ht="16.2" x14ac:dyDescent="0.3">
      <c r="A690" s="5">
        <v>688</v>
      </c>
      <c r="B690" s="4" t="s">
        <v>2640</v>
      </c>
      <c r="C690" s="3" t="s">
        <v>2641</v>
      </c>
      <c r="D690" s="4" t="s">
        <v>2633</v>
      </c>
      <c r="E690" s="4" t="s">
        <v>26</v>
      </c>
      <c r="F690" s="5" t="s">
        <v>819</v>
      </c>
      <c r="G690" s="33"/>
      <c r="H690" s="5">
        <v>1</v>
      </c>
    </row>
    <row r="691" spans="1:8" ht="16.2" x14ac:dyDescent="0.3">
      <c r="A691" s="5">
        <v>689</v>
      </c>
      <c r="B691" s="4" t="s">
        <v>2642</v>
      </c>
      <c r="C691" s="3" t="s">
        <v>2643</v>
      </c>
      <c r="D691" s="4" t="s">
        <v>2142</v>
      </c>
      <c r="E691" s="4" t="s">
        <v>26</v>
      </c>
      <c r="F691" s="5" t="s">
        <v>819</v>
      </c>
      <c r="G691" s="33"/>
      <c r="H691" s="5">
        <v>1</v>
      </c>
    </row>
    <row r="692" spans="1:8" ht="16.2" x14ac:dyDescent="0.3">
      <c r="A692" s="5">
        <v>690</v>
      </c>
      <c r="B692" s="4" t="s">
        <v>2644</v>
      </c>
      <c r="C692" s="3" t="s">
        <v>2645</v>
      </c>
      <c r="D692" s="4" t="s">
        <v>2400</v>
      </c>
      <c r="E692" s="4" t="s">
        <v>26</v>
      </c>
      <c r="F692" s="5" t="s">
        <v>819</v>
      </c>
      <c r="G692" s="33"/>
      <c r="H692" s="5">
        <v>1</v>
      </c>
    </row>
    <row r="693" spans="1:8" ht="16.2" x14ac:dyDescent="0.3">
      <c r="A693" s="5">
        <v>691</v>
      </c>
      <c r="B693" s="4" t="s">
        <v>2646</v>
      </c>
      <c r="C693" s="3" t="s">
        <v>2647</v>
      </c>
      <c r="D693" s="4" t="s">
        <v>2648</v>
      </c>
      <c r="E693" s="4" t="s">
        <v>26</v>
      </c>
      <c r="F693" s="5" t="s">
        <v>819</v>
      </c>
      <c r="G693" s="33"/>
      <c r="H693" s="5">
        <v>1</v>
      </c>
    </row>
    <row r="694" spans="1:8" ht="16.2" x14ac:dyDescent="0.3">
      <c r="A694" s="5">
        <v>692</v>
      </c>
      <c r="B694" s="4" t="s">
        <v>2649</v>
      </c>
      <c r="C694" s="3" t="s">
        <v>2650</v>
      </c>
      <c r="D694" s="4" t="s">
        <v>2651</v>
      </c>
      <c r="E694" s="4" t="s">
        <v>26</v>
      </c>
      <c r="F694" s="5" t="s">
        <v>819</v>
      </c>
      <c r="G694" s="33"/>
      <c r="H694" s="5">
        <v>1</v>
      </c>
    </row>
    <row r="695" spans="1:8" ht="16.2" x14ac:dyDescent="0.3">
      <c r="A695" s="5">
        <v>693</v>
      </c>
      <c r="B695" s="4" t="s">
        <v>2652</v>
      </c>
      <c r="C695" s="3" t="s">
        <v>2268</v>
      </c>
      <c r="D695" s="4" t="s">
        <v>2150</v>
      </c>
      <c r="E695" s="4" t="s">
        <v>26</v>
      </c>
      <c r="F695" s="5" t="s">
        <v>819</v>
      </c>
      <c r="G695" s="33"/>
      <c r="H695" s="5">
        <v>1</v>
      </c>
    </row>
    <row r="696" spans="1:8" ht="16.2" x14ac:dyDescent="0.3">
      <c r="A696" s="5">
        <v>694</v>
      </c>
      <c r="B696" s="4" t="s">
        <v>2653</v>
      </c>
      <c r="C696" s="3" t="s">
        <v>2654</v>
      </c>
      <c r="D696" s="4" t="s">
        <v>1253</v>
      </c>
      <c r="E696" s="4" t="s">
        <v>26</v>
      </c>
      <c r="F696" s="5" t="s">
        <v>819</v>
      </c>
      <c r="G696" s="33"/>
      <c r="H696" s="5">
        <v>1</v>
      </c>
    </row>
    <row r="697" spans="1:8" ht="16.2" x14ac:dyDescent="0.3">
      <c r="A697" s="5">
        <v>695</v>
      </c>
      <c r="B697" s="4" t="s">
        <v>2655</v>
      </c>
      <c r="C697" s="3" t="s">
        <v>2656</v>
      </c>
      <c r="D697" s="4" t="s">
        <v>2233</v>
      </c>
      <c r="E697" s="4" t="s">
        <v>26</v>
      </c>
      <c r="F697" s="5" t="s">
        <v>819</v>
      </c>
      <c r="G697" s="33"/>
      <c r="H697" s="5">
        <v>1</v>
      </c>
    </row>
    <row r="698" spans="1:8" ht="16.2" x14ac:dyDescent="0.3">
      <c r="A698" s="5">
        <v>696</v>
      </c>
      <c r="B698" s="4" t="s">
        <v>2657</v>
      </c>
      <c r="C698" s="3" t="s">
        <v>2658</v>
      </c>
      <c r="D698" s="4" t="s">
        <v>2142</v>
      </c>
      <c r="E698" s="4" t="s">
        <v>26</v>
      </c>
      <c r="F698" s="5" t="s">
        <v>819</v>
      </c>
      <c r="G698" s="33"/>
      <c r="H698" s="5">
        <v>1</v>
      </c>
    </row>
    <row r="699" spans="1:8" ht="16.2" x14ac:dyDescent="0.3">
      <c r="A699" s="5">
        <v>697</v>
      </c>
      <c r="B699" s="4" t="s">
        <v>2659</v>
      </c>
      <c r="C699" s="3" t="s">
        <v>2660</v>
      </c>
      <c r="D699" s="4" t="s">
        <v>2633</v>
      </c>
      <c r="E699" s="4" t="s">
        <v>26</v>
      </c>
      <c r="F699" s="5" t="s">
        <v>819</v>
      </c>
      <c r="G699" s="33"/>
      <c r="H699" s="5">
        <v>1</v>
      </c>
    </row>
    <row r="700" spans="1:8" ht="16.2" x14ac:dyDescent="0.3">
      <c r="A700" s="5">
        <v>698</v>
      </c>
      <c r="B700" s="4" t="s">
        <v>2661</v>
      </c>
      <c r="C700" s="3" t="s">
        <v>2662</v>
      </c>
      <c r="D700" s="4" t="s">
        <v>2542</v>
      </c>
      <c r="E700" s="4" t="s">
        <v>26</v>
      </c>
      <c r="F700" s="5" t="s">
        <v>819</v>
      </c>
      <c r="G700" s="33"/>
      <c r="H700" s="5">
        <v>1</v>
      </c>
    </row>
    <row r="701" spans="1:8" ht="16.2" x14ac:dyDescent="0.3">
      <c r="A701" s="5">
        <v>699</v>
      </c>
      <c r="B701" s="4" t="s">
        <v>2663</v>
      </c>
      <c r="C701" s="3" t="s">
        <v>2664</v>
      </c>
      <c r="D701" s="4" t="s">
        <v>2138</v>
      </c>
      <c r="E701" s="4" t="s">
        <v>26</v>
      </c>
      <c r="F701" s="5" t="s">
        <v>819</v>
      </c>
      <c r="G701" s="33"/>
      <c r="H701" s="5">
        <v>1</v>
      </c>
    </row>
    <row r="702" spans="1:8" ht="16.2" x14ac:dyDescent="0.3">
      <c r="A702" s="5">
        <v>700</v>
      </c>
      <c r="B702" s="4" t="s">
        <v>2665</v>
      </c>
      <c r="C702" s="3" t="s">
        <v>2666</v>
      </c>
      <c r="D702" s="4" t="s">
        <v>2667</v>
      </c>
      <c r="E702" s="4" t="s">
        <v>26</v>
      </c>
      <c r="F702" s="5" t="s">
        <v>819</v>
      </c>
      <c r="G702" s="33"/>
      <c r="H702" s="5">
        <v>1</v>
      </c>
    </row>
    <row r="703" spans="1:8" ht="16.2" x14ac:dyDescent="0.3">
      <c r="A703" s="5">
        <v>701</v>
      </c>
      <c r="B703" s="4" t="s">
        <v>2668</v>
      </c>
      <c r="C703" s="3" t="s">
        <v>2357</v>
      </c>
      <c r="D703" s="4" t="s">
        <v>2669</v>
      </c>
      <c r="E703" s="4" t="s">
        <v>26</v>
      </c>
      <c r="F703" s="5" t="s">
        <v>819</v>
      </c>
      <c r="G703" s="33"/>
      <c r="H703" s="5">
        <v>1</v>
      </c>
    </row>
    <row r="704" spans="1:8" ht="16.2" x14ac:dyDescent="0.3">
      <c r="A704" s="5">
        <v>702</v>
      </c>
      <c r="B704" s="4" t="s">
        <v>2670</v>
      </c>
      <c r="C704" s="3" t="s">
        <v>2671</v>
      </c>
      <c r="D704" s="4" t="s">
        <v>2031</v>
      </c>
      <c r="E704" s="4" t="s">
        <v>26</v>
      </c>
      <c r="F704" s="5" t="s">
        <v>819</v>
      </c>
      <c r="G704" s="33"/>
      <c r="H704" s="5">
        <v>1</v>
      </c>
    </row>
    <row r="705" spans="1:8" ht="16.2" x14ac:dyDescent="0.3">
      <c r="A705" s="5">
        <v>703</v>
      </c>
      <c r="B705" s="4" t="s">
        <v>2672</v>
      </c>
      <c r="C705" s="3" t="s">
        <v>2673</v>
      </c>
      <c r="D705" s="4" t="s">
        <v>2138</v>
      </c>
      <c r="E705" s="4" t="s">
        <v>26</v>
      </c>
      <c r="F705" s="5" t="s">
        <v>819</v>
      </c>
      <c r="G705" s="33"/>
      <c r="H705" s="5">
        <v>1</v>
      </c>
    </row>
    <row r="706" spans="1:8" ht="16.2" x14ac:dyDescent="0.3">
      <c r="A706" s="5">
        <v>704</v>
      </c>
      <c r="B706" s="4" t="s">
        <v>2674</v>
      </c>
      <c r="C706" s="3" t="s">
        <v>2675</v>
      </c>
      <c r="D706" s="4" t="s">
        <v>2676</v>
      </c>
      <c r="E706" s="4" t="s">
        <v>26</v>
      </c>
      <c r="F706" s="5" t="s">
        <v>819</v>
      </c>
      <c r="G706" s="33"/>
      <c r="H706" s="5">
        <v>1</v>
      </c>
    </row>
    <row r="707" spans="1:8" ht="16.2" x14ac:dyDescent="0.3">
      <c r="A707" s="5">
        <v>705</v>
      </c>
      <c r="B707" s="4" t="s">
        <v>2677</v>
      </c>
      <c r="C707" s="3" t="s">
        <v>2678</v>
      </c>
      <c r="D707" s="4" t="s">
        <v>2415</v>
      </c>
      <c r="E707" s="4" t="s">
        <v>26</v>
      </c>
      <c r="F707" s="5" t="s">
        <v>819</v>
      </c>
      <c r="G707" s="33"/>
      <c r="H707" s="5">
        <v>1</v>
      </c>
    </row>
    <row r="708" spans="1:8" ht="16.2" x14ac:dyDescent="0.3">
      <c r="A708" s="5">
        <v>706</v>
      </c>
      <c r="B708" s="4" t="s">
        <v>2679</v>
      </c>
      <c r="C708" s="3" t="s">
        <v>2680</v>
      </c>
      <c r="D708" s="4" t="s">
        <v>2542</v>
      </c>
      <c r="E708" s="4" t="s">
        <v>26</v>
      </c>
      <c r="F708" s="5" t="s">
        <v>819</v>
      </c>
      <c r="G708" s="33"/>
      <c r="H708" s="5">
        <v>1</v>
      </c>
    </row>
    <row r="709" spans="1:8" ht="16.2" x14ac:dyDescent="0.3">
      <c r="A709" s="5">
        <v>707</v>
      </c>
      <c r="B709" s="4" t="s">
        <v>2681</v>
      </c>
      <c r="C709" s="3" t="s">
        <v>2580</v>
      </c>
      <c r="D709" s="4" t="s">
        <v>2186</v>
      </c>
      <c r="E709" s="4" t="s">
        <v>26</v>
      </c>
      <c r="F709" s="5" t="s">
        <v>819</v>
      </c>
      <c r="G709" s="33"/>
      <c r="H709" s="5">
        <v>1</v>
      </c>
    </row>
    <row r="710" spans="1:8" ht="16.2" x14ac:dyDescent="0.3">
      <c r="A710" s="5">
        <v>708</v>
      </c>
      <c r="B710" s="4" t="s">
        <v>2682</v>
      </c>
      <c r="C710" s="3" t="s">
        <v>2683</v>
      </c>
      <c r="D710" s="4" t="s">
        <v>2684</v>
      </c>
      <c r="E710" s="4" t="s">
        <v>26</v>
      </c>
      <c r="F710" s="5" t="s">
        <v>819</v>
      </c>
      <c r="G710" s="33"/>
      <c r="H710" s="5">
        <v>1</v>
      </c>
    </row>
    <row r="711" spans="1:8" ht="16.2" x14ac:dyDescent="0.3">
      <c r="A711" s="5">
        <v>709</v>
      </c>
      <c r="B711" s="4" t="s">
        <v>2685</v>
      </c>
      <c r="C711" s="3" t="s">
        <v>2686</v>
      </c>
      <c r="D711" s="4" t="s">
        <v>2408</v>
      </c>
      <c r="E711" s="4" t="s">
        <v>26</v>
      </c>
      <c r="F711" s="5" t="s">
        <v>819</v>
      </c>
      <c r="G711" s="33"/>
      <c r="H711" s="5">
        <v>1</v>
      </c>
    </row>
    <row r="712" spans="1:8" ht="16.2" x14ac:dyDescent="0.3">
      <c r="A712" s="5">
        <v>710</v>
      </c>
      <c r="B712" s="4" t="s">
        <v>2687</v>
      </c>
      <c r="C712" s="3" t="s">
        <v>2688</v>
      </c>
      <c r="D712" s="4" t="s">
        <v>2138</v>
      </c>
      <c r="E712" s="4" t="s">
        <v>26</v>
      </c>
      <c r="F712" s="5" t="s">
        <v>819</v>
      </c>
      <c r="G712" s="33"/>
      <c r="H712" s="5">
        <v>1</v>
      </c>
    </row>
    <row r="713" spans="1:8" ht="16.2" x14ac:dyDescent="0.3">
      <c r="A713" s="5">
        <v>711</v>
      </c>
      <c r="B713" s="4" t="s">
        <v>2689</v>
      </c>
      <c r="C713" s="3" t="s">
        <v>2690</v>
      </c>
      <c r="D713" s="4" t="s">
        <v>2408</v>
      </c>
      <c r="E713" s="4" t="s">
        <v>26</v>
      </c>
      <c r="F713" s="5" t="s">
        <v>1020</v>
      </c>
      <c r="G713" s="33"/>
      <c r="H713" s="5">
        <v>1</v>
      </c>
    </row>
    <row r="714" spans="1:8" ht="16.2" x14ac:dyDescent="0.3">
      <c r="A714" s="5">
        <v>712</v>
      </c>
      <c r="B714" s="4" t="s">
        <v>2691</v>
      </c>
      <c r="C714" s="3" t="s">
        <v>2692</v>
      </c>
      <c r="D714" s="4" t="s">
        <v>2422</v>
      </c>
      <c r="E714" s="4" t="s">
        <v>26</v>
      </c>
      <c r="F714" s="5" t="s">
        <v>1020</v>
      </c>
      <c r="G714" s="33"/>
      <c r="H714" s="5">
        <v>1</v>
      </c>
    </row>
    <row r="715" spans="1:8" ht="16.2" x14ac:dyDescent="0.3">
      <c r="A715" s="5">
        <v>713</v>
      </c>
      <c r="B715" s="4" t="s">
        <v>2693</v>
      </c>
      <c r="C715" s="3" t="s">
        <v>1993</v>
      </c>
      <c r="D715" s="4" t="s">
        <v>1941</v>
      </c>
      <c r="E715" s="4" t="s">
        <v>0</v>
      </c>
      <c r="F715" s="5" t="s">
        <v>1020</v>
      </c>
      <c r="G715" s="33"/>
      <c r="H715" s="5">
        <v>1</v>
      </c>
    </row>
    <row r="716" spans="1:8" ht="16.2" x14ac:dyDescent="0.3">
      <c r="A716" s="5">
        <v>714</v>
      </c>
      <c r="B716" s="4" t="s">
        <v>2694</v>
      </c>
      <c r="C716" s="3" t="s">
        <v>2695</v>
      </c>
      <c r="D716" s="4" t="s">
        <v>2415</v>
      </c>
      <c r="E716" s="4" t="s">
        <v>26</v>
      </c>
      <c r="F716" s="5" t="s">
        <v>819</v>
      </c>
      <c r="G716" s="33"/>
      <c r="H716" s="5">
        <v>1</v>
      </c>
    </row>
    <row r="717" spans="1:8" ht="16.2" x14ac:dyDescent="0.3">
      <c r="A717" s="5">
        <v>715</v>
      </c>
      <c r="B717" s="4" t="s">
        <v>2696</v>
      </c>
      <c r="C717" s="3" t="s">
        <v>2697</v>
      </c>
      <c r="D717" s="4" t="s">
        <v>2698</v>
      </c>
      <c r="E717" s="4" t="s">
        <v>0</v>
      </c>
      <c r="F717" s="5" t="s">
        <v>819</v>
      </c>
      <c r="G717" s="33"/>
      <c r="H717" s="5">
        <v>1</v>
      </c>
    </row>
    <row r="718" spans="1:8" ht="16.2" x14ac:dyDescent="0.3">
      <c r="A718" s="5">
        <v>716</v>
      </c>
      <c r="B718" s="4" t="s">
        <v>2699</v>
      </c>
      <c r="C718" s="3" t="s">
        <v>2700</v>
      </c>
      <c r="D718" s="4" t="s">
        <v>2701</v>
      </c>
      <c r="E718" s="4" t="s">
        <v>26</v>
      </c>
      <c r="F718" s="5" t="s">
        <v>74</v>
      </c>
      <c r="G718" s="33"/>
      <c r="H718" s="5">
        <v>1</v>
      </c>
    </row>
    <row r="719" spans="1:8" ht="16.2" x14ac:dyDescent="0.3">
      <c r="A719" s="5">
        <v>717</v>
      </c>
      <c r="B719" s="4" t="s">
        <v>2702</v>
      </c>
      <c r="C719" s="3" t="s">
        <v>2703</v>
      </c>
      <c r="D719" s="4" t="s">
        <v>1995</v>
      </c>
      <c r="E719" s="4" t="s">
        <v>0</v>
      </c>
      <c r="F719" s="5" t="s">
        <v>1020</v>
      </c>
      <c r="G719" s="33" t="s">
        <v>1942</v>
      </c>
      <c r="H719" s="5">
        <v>1</v>
      </c>
    </row>
    <row r="720" spans="1:8" ht="16.2" x14ac:dyDescent="0.3">
      <c r="A720" s="5">
        <v>718</v>
      </c>
      <c r="B720" s="4" t="s">
        <v>2704</v>
      </c>
      <c r="C720" s="3" t="s">
        <v>2705</v>
      </c>
      <c r="D720" s="4" t="s">
        <v>2706</v>
      </c>
      <c r="E720" s="4" t="s">
        <v>26</v>
      </c>
      <c r="F720" s="5" t="s">
        <v>75</v>
      </c>
      <c r="G720" s="33" t="s">
        <v>2707</v>
      </c>
      <c r="H720" s="5">
        <v>1</v>
      </c>
    </row>
    <row r="721" spans="1:8" ht="16.2" x14ac:dyDescent="0.3">
      <c r="A721" s="5">
        <v>719</v>
      </c>
      <c r="B721" s="4" t="s">
        <v>2708</v>
      </c>
      <c r="C721" s="3" t="s">
        <v>2709</v>
      </c>
      <c r="D721" s="4" t="s">
        <v>2710</v>
      </c>
      <c r="E721" s="4" t="s">
        <v>26</v>
      </c>
      <c r="F721" s="5" t="s">
        <v>819</v>
      </c>
      <c r="G721" s="33"/>
      <c r="H721" s="5">
        <v>1</v>
      </c>
    </row>
    <row r="722" spans="1:8" ht="16.2" x14ac:dyDescent="0.3">
      <c r="A722" s="5">
        <v>720</v>
      </c>
      <c r="B722" s="4" t="s">
        <v>2711</v>
      </c>
      <c r="C722" s="3" t="s">
        <v>77</v>
      </c>
      <c r="D722" s="4" t="s">
        <v>77</v>
      </c>
      <c r="E722" s="4" t="s">
        <v>26</v>
      </c>
      <c r="F722" s="5" t="s">
        <v>1020</v>
      </c>
      <c r="G722" s="33"/>
      <c r="H722" s="5">
        <v>1</v>
      </c>
    </row>
    <row r="723" spans="1:8" ht="16.2" x14ac:dyDescent="0.3">
      <c r="A723" s="5">
        <v>721</v>
      </c>
      <c r="B723" s="4" t="s">
        <v>2712</v>
      </c>
      <c r="C723" s="3" t="s">
        <v>2713</v>
      </c>
      <c r="D723" s="4" t="s">
        <v>2714</v>
      </c>
      <c r="E723" s="4" t="s">
        <v>26</v>
      </c>
      <c r="F723" s="5" t="s">
        <v>819</v>
      </c>
      <c r="G723" s="33"/>
      <c r="H723" s="5">
        <v>1</v>
      </c>
    </row>
    <row r="724" spans="1:8" ht="16.2" x14ac:dyDescent="0.3">
      <c r="A724" s="5">
        <v>722</v>
      </c>
      <c r="B724" s="4" t="s">
        <v>2715</v>
      </c>
      <c r="C724" s="3" t="s">
        <v>2716</v>
      </c>
      <c r="D724" s="4" t="s">
        <v>1995</v>
      </c>
      <c r="E724" s="4" t="s">
        <v>1972</v>
      </c>
      <c r="F724" s="5" t="s">
        <v>1020</v>
      </c>
      <c r="G724" s="33"/>
      <c r="H724" s="5">
        <v>1</v>
      </c>
    </row>
    <row r="725" spans="1:8" ht="16.2" x14ac:dyDescent="0.3">
      <c r="A725" s="5">
        <v>723</v>
      </c>
      <c r="B725" s="4" t="s">
        <v>2717</v>
      </c>
      <c r="C725" s="3" t="s">
        <v>2718</v>
      </c>
      <c r="D725" s="4" t="s">
        <v>2718</v>
      </c>
      <c r="E725" s="4" t="s">
        <v>1972</v>
      </c>
      <c r="F725" s="5" t="s">
        <v>1020</v>
      </c>
      <c r="G725" s="33"/>
      <c r="H725" s="5">
        <v>2</v>
      </c>
    </row>
    <row r="726" spans="1:8" ht="16.2" x14ac:dyDescent="0.3">
      <c r="A726" s="5">
        <v>724</v>
      </c>
      <c r="B726" s="4" t="s">
        <v>2719</v>
      </c>
      <c r="C726" s="3" t="s">
        <v>2720</v>
      </c>
      <c r="D726" s="4" t="s">
        <v>2721</v>
      </c>
      <c r="E726" s="4" t="s">
        <v>1972</v>
      </c>
      <c r="F726" s="5" t="s">
        <v>819</v>
      </c>
      <c r="G726" s="33" t="s">
        <v>959</v>
      </c>
      <c r="H726" s="5">
        <v>1</v>
      </c>
    </row>
    <row r="727" spans="1:8" ht="16.2" x14ac:dyDescent="0.3">
      <c r="A727" s="5">
        <v>725</v>
      </c>
      <c r="B727" s="4" t="s">
        <v>2722</v>
      </c>
      <c r="C727" s="3" t="s">
        <v>1941</v>
      </c>
      <c r="D727" s="4" t="s">
        <v>1941</v>
      </c>
      <c r="E727" s="4" t="s">
        <v>1972</v>
      </c>
      <c r="F727" s="5" t="s">
        <v>982</v>
      </c>
      <c r="G727" s="33" t="s">
        <v>959</v>
      </c>
      <c r="H727" s="5">
        <v>3</v>
      </c>
    </row>
    <row r="728" spans="1:8" ht="16.2" x14ac:dyDescent="0.3">
      <c r="A728" s="5">
        <v>726</v>
      </c>
      <c r="B728" s="4" t="s">
        <v>2723</v>
      </c>
      <c r="C728" s="3" t="s">
        <v>2724</v>
      </c>
      <c r="D728" s="4" t="s">
        <v>2725</v>
      </c>
      <c r="E728" s="4" t="s">
        <v>26</v>
      </c>
      <c r="F728" s="5" t="s">
        <v>73</v>
      </c>
      <c r="G728" s="33" t="s">
        <v>2726</v>
      </c>
      <c r="H728" s="5">
        <v>1</v>
      </c>
    </row>
    <row r="729" spans="1:8" ht="16.2" x14ac:dyDescent="0.3">
      <c r="A729" s="5">
        <v>727</v>
      </c>
      <c r="B729" s="2" t="str">
        <f>T("生命戰士的智慧祕笈")</f>
        <v>生命戰士的智慧祕笈</v>
      </c>
      <c r="C729" s="8" t="s">
        <v>2727</v>
      </c>
      <c r="D729" s="4" t="s">
        <v>1694</v>
      </c>
      <c r="E729" s="1" t="s">
        <v>26</v>
      </c>
      <c r="F729" s="5" t="s">
        <v>75</v>
      </c>
      <c r="G729" s="4" t="s">
        <v>2728</v>
      </c>
      <c r="H729" s="5">
        <v>1</v>
      </c>
    </row>
    <row r="730" spans="1:8" ht="16.2" x14ac:dyDescent="0.3">
      <c r="A730" s="5">
        <v>728</v>
      </c>
      <c r="B730" s="2" t="str">
        <f>T("馴服暖化猛獸：CO2對抗記")</f>
        <v>馴服暖化猛獸：CO2對抗記</v>
      </c>
      <c r="C730" s="8" t="s">
        <v>2729</v>
      </c>
      <c r="D730" s="4" t="s">
        <v>1694</v>
      </c>
      <c r="E730" s="1" t="s">
        <v>0</v>
      </c>
      <c r="F730" s="5" t="s">
        <v>75</v>
      </c>
      <c r="G730" s="4" t="s">
        <v>2728</v>
      </c>
      <c r="H730" s="5">
        <v>1</v>
      </c>
    </row>
    <row r="731" spans="1:8" ht="16.2" x14ac:dyDescent="0.3">
      <c r="A731" s="5">
        <v>729</v>
      </c>
      <c r="B731" s="2" t="str">
        <f>T("0.0001的機會--絕處逢生的抗癌奇蹟")</f>
        <v>0.0001的機會--絕處逢生的抗癌奇蹟</v>
      </c>
      <c r="C731" s="8" t="s">
        <v>2730</v>
      </c>
      <c r="D731" s="4" t="s">
        <v>1694</v>
      </c>
      <c r="E731" s="1" t="s">
        <v>0</v>
      </c>
      <c r="F731" s="5" t="s">
        <v>75</v>
      </c>
      <c r="G731" s="4" t="s">
        <v>2731</v>
      </c>
      <c r="H731" s="5">
        <v>1</v>
      </c>
    </row>
    <row r="732" spans="1:8" ht="16.2" x14ac:dyDescent="0.3">
      <c r="A732" s="5">
        <v>730</v>
      </c>
      <c r="B732" s="2" t="str">
        <f>T("樂透人生")</f>
        <v>樂透人生</v>
      </c>
      <c r="C732" s="8" t="s">
        <v>2732</v>
      </c>
      <c r="D732" s="4" t="s">
        <v>1694</v>
      </c>
      <c r="E732" s="1" t="s">
        <v>0</v>
      </c>
      <c r="F732" s="5" t="s">
        <v>75</v>
      </c>
      <c r="G732" s="4" t="s">
        <v>2731</v>
      </c>
      <c r="H732" s="5">
        <v>1</v>
      </c>
    </row>
    <row r="733" spans="1:8" ht="16.2" x14ac:dyDescent="0.3">
      <c r="A733" s="5">
        <v>731</v>
      </c>
      <c r="B733" s="2" t="str">
        <f>T("孩子的動物朋友")</f>
        <v>孩子的動物朋友</v>
      </c>
      <c r="C733" s="8" t="s">
        <v>2733</v>
      </c>
      <c r="D733" s="4" t="s">
        <v>1694</v>
      </c>
      <c r="E733" s="1" t="s">
        <v>0</v>
      </c>
      <c r="F733" s="5" t="s">
        <v>75</v>
      </c>
      <c r="G733" s="4" t="s">
        <v>2731</v>
      </c>
      <c r="H733" s="5">
        <v>1</v>
      </c>
    </row>
    <row r="734" spans="1:8" ht="16.2" x14ac:dyDescent="0.3">
      <c r="A734" s="5">
        <v>732</v>
      </c>
      <c r="B734" s="2" t="str">
        <f>T("超覺玄秘體驗")</f>
        <v>超覺玄秘體驗</v>
      </c>
      <c r="C734" s="8" t="s">
        <v>2734</v>
      </c>
      <c r="D734" s="4" t="s">
        <v>1694</v>
      </c>
      <c r="E734" s="1" t="s">
        <v>0</v>
      </c>
      <c r="F734" s="5" t="s">
        <v>75</v>
      </c>
      <c r="G734" s="4" t="s">
        <v>2731</v>
      </c>
      <c r="H734" s="5">
        <v>1</v>
      </c>
    </row>
    <row r="735" spans="1:8" ht="16.2" x14ac:dyDescent="0.3">
      <c r="A735" s="5">
        <v>733</v>
      </c>
      <c r="B735" s="2" t="str">
        <f>T("我愛樹仔")</f>
        <v>我愛樹仔</v>
      </c>
      <c r="C735" s="8" t="s">
        <v>2735</v>
      </c>
      <c r="D735" s="4" t="s">
        <v>1694</v>
      </c>
      <c r="E735" s="1" t="s">
        <v>0</v>
      </c>
      <c r="F735" s="5" t="s">
        <v>75</v>
      </c>
      <c r="G735" s="4" t="s">
        <v>2731</v>
      </c>
      <c r="H735" s="5">
        <v>1</v>
      </c>
    </row>
    <row r="736" spans="1:8" ht="16.2" x14ac:dyDescent="0.3">
      <c r="A736" s="5">
        <v>734</v>
      </c>
      <c r="B736" s="2" t="str">
        <f>T("活見鬼！靈魂和來世的科學實驗")</f>
        <v>活見鬼！靈魂和來世的科學實驗</v>
      </c>
      <c r="C736" s="8" t="s">
        <v>2736</v>
      </c>
      <c r="D736" s="4" t="s">
        <v>1694</v>
      </c>
      <c r="E736" s="1" t="s">
        <v>0</v>
      </c>
      <c r="F736" s="5" t="s">
        <v>75</v>
      </c>
      <c r="G736" s="4" t="s">
        <v>2731</v>
      </c>
      <c r="H736" s="5">
        <v>1</v>
      </c>
    </row>
    <row r="737" spans="1:8" ht="16.2" x14ac:dyDescent="0.3">
      <c r="A737" s="5">
        <v>735</v>
      </c>
      <c r="B737" s="2" t="str">
        <f>T("團團圓圓  我的寶貝貓熊")</f>
        <v>團團圓圓  我的寶貝貓熊</v>
      </c>
      <c r="C737" s="8" t="s">
        <v>2737</v>
      </c>
      <c r="D737" s="4" t="s">
        <v>1694</v>
      </c>
      <c r="E737" s="1" t="s">
        <v>0</v>
      </c>
      <c r="F737" s="5" t="s">
        <v>75</v>
      </c>
      <c r="G737" s="4" t="s">
        <v>2731</v>
      </c>
      <c r="H737" s="5">
        <v>1</v>
      </c>
    </row>
    <row r="738" spans="1:8" ht="16.2" x14ac:dyDescent="0.3">
      <c r="A738" s="5">
        <v>736</v>
      </c>
      <c r="B738" s="2" t="str">
        <f>T("孤獨情深")</f>
        <v>孤獨情深</v>
      </c>
      <c r="C738" s="8" t="s">
        <v>2738</v>
      </c>
      <c r="D738" s="4" t="s">
        <v>1694</v>
      </c>
      <c r="E738" s="1" t="s">
        <v>0</v>
      </c>
      <c r="F738" s="5" t="s">
        <v>75</v>
      </c>
      <c r="G738" s="4" t="s">
        <v>2731</v>
      </c>
      <c r="H738" s="5">
        <v>1</v>
      </c>
    </row>
    <row r="739" spans="1:8" ht="16.2" x14ac:dyDescent="0.3">
      <c r="A739" s="5">
        <v>737</v>
      </c>
      <c r="B739" s="2" t="str">
        <f>T("陳千武的文學人生")</f>
        <v>陳千武的文學人生</v>
      </c>
      <c r="C739" s="8" t="s">
        <v>2739</v>
      </c>
      <c r="D739" s="4" t="s">
        <v>1694</v>
      </c>
      <c r="E739" s="1" t="s">
        <v>0</v>
      </c>
      <c r="F739" s="5" t="s">
        <v>75</v>
      </c>
      <c r="G739" s="4" t="s">
        <v>2731</v>
      </c>
      <c r="H739" s="5">
        <v>1</v>
      </c>
    </row>
    <row r="740" spans="1:8" ht="16.2" x14ac:dyDescent="0.3">
      <c r="A740" s="5">
        <v>738</v>
      </c>
      <c r="B740" s="2" t="str">
        <f>T("慧照乾坤──陳慧坤的藝術人生")</f>
        <v>慧照乾坤──陳慧坤的藝術人生</v>
      </c>
      <c r="C740" s="8" t="s">
        <v>2740</v>
      </c>
      <c r="D740" s="4" t="s">
        <v>1694</v>
      </c>
      <c r="E740" s="1" t="s">
        <v>0</v>
      </c>
      <c r="F740" s="5" t="s">
        <v>75</v>
      </c>
      <c r="G740" s="4" t="s">
        <v>2731</v>
      </c>
      <c r="H740" s="5">
        <v>1</v>
      </c>
    </row>
    <row r="741" spans="1:8" ht="16.2" x14ac:dyDescent="0.3">
      <c r="A741" s="5">
        <v>739</v>
      </c>
      <c r="B741" s="2" t="str">
        <f>T("雨天的海豚")</f>
        <v>雨天的海豚</v>
      </c>
      <c r="C741" s="8" t="s">
        <v>2741</v>
      </c>
      <c r="D741" s="4" t="s">
        <v>1694</v>
      </c>
      <c r="E741" s="1" t="s">
        <v>0</v>
      </c>
      <c r="F741" s="5" t="s">
        <v>75</v>
      </c>
      <c r="G741" s="4" t="s">
        <v>2731</v>
      </c>
      <c r="H741" s="5">
        <v>1</v>
      </c>
    </row>
    <row r="742" spans="1:8" ht="16.2" x14ac:dyDescent="0.3">
      <c r="A742" s="5">
        <v>740</v>
      </c>
      <c r="B742" s="2" t="str">
        <f>T("最後開的花")</f>
        <v>最後開的花</v>
      </c>
      <c r="C742" s="8" t="s">
        <v>2741</v>
      </c>
      <c r="D742" s="4" t="s">
        <v>1694</v>
      </c>
      <c r="E742" s="1" t="s">
        <v>0</v>
      </c>
      <c r="F742" s="5" t="s">
        <v>75</v>
      </c>
      <c r="G742" s="4" t="s">
        <v>2731</v>
      </c>
      <c r="H742" s="5">
        <v>1</v>
      </c>
    </row>
    <row r="743" spans="1:8" ht="16.2" x14ac:dyDescent="0.3">
      <c r="A743" s="5">
        <v>741</v>
      </c>
      <c r="B743" s="2" t="str">
        <f>T("如果，我在那裡......")</f>
        <v>如果，我在那裡......</v>
      </c>
      <c r="C743" s="8" t="s">
        <v>2741</v>
      </c>
      <c r="D743" s="4" t="s">
        <v>1694</v>
      </c>
      <c r="E743" s="1" t="s">
        <v>0</v>
      </c>
      <c r="F743" s="5" t="s">
        <v>75</v>
      </c>
      <c r="G743" s="4" t="s">
        <v>2731</v>
      </c>
      <c r="H743" s="5">
        <v>1</v>
      </c>
    </row>
    <row r="744" spans="1:8" ht="16.2" x14ac:dyDescent="0.3">
      <c r="A744" s="5">
        <v>742</v>
      </c>
      <c r="B744" s="2" t="str">
        <f>T("行到船停處")</f>
        <v>行到船停處</v>
      </c>
      <c r="C744" s="8" t="s">
        <v>2741</v>
      </c>
      <c r="D744" s="4" t="s">
        <v>1694</v>
      </c>
      <c r="E744" s="1" t="s">
        <v>0</v>
      </c>
      <c r="F744" s="5" t="s">
        <v>75</v>
      </c>
      <c r="G744" s="4" t="s">
        <v>2731</v>
      </c>
      <c r="H744" s="5">
        <v>1</v>
      </c>
    </row>
    <row r="745" spans="1:8" ht="16.2" x14ac:dyDescent="0.3">
      <c r="A745" s="5">
        <v>743</v>
      </c>
      <c r="B745" s="2" t="str">
        <f>T("瘋足球，迷棒球─職業運動經濟學")</f>
        <v>瘋足球，迷棒球─職業運動經濟學</v>
      </c>
      <c r="C745" s="8" t="s">
        <v>2742</v>
      </c>
      <c r="D745" s="4" t="s">
        <v>1694</v>
      </c>
      <c r="E745" s="1" t="s">
        <v>0</v>
      </c>
      <c r="F745" s="5" t="s">
        <v>73</v>
      </c>
      <c r="G745" s="4" t="s">
        <v>2731</v>
      </c>
      <c r="H745" s="5">
        <v>1</v>
      </c>
    </row>
    <row r="746" spans="1:8" ht="16.2" x14ac:dyDescent="0.3">
      <c r="A746" s="5">
        <v>744</v>
      </c>
      <c r="B746" s="2" t="str">
        <f>T("恩典之手")</f>
        <v>恩典之手</v>
      </c>
      <c r="C746" s="8" t="s">
        <v>2743</v>
      </c>
      <c r="D746" s="4" t="s">
        <v>1694</v>
      </c>
      <c r="E746" s="1" t="s">
        <v>0</v>
      </c>
      <c r="F746" s="5" t="s">
        <v>73</v>
      </c>
      <c r="G746" s="4" t="s">
        <v>2731</v>
      </c>
      <c r="H746" s="5">
        <v>1</v>
      </c>
    </row>
    <row r="747" spans="1:8" ht="16.2" x14ac:dyDescent="0.3">
      <c r="A747" s="5">
        <v>745</v>
      </c>
      <c r="B747" s="2" t="str">
        <f>T("尋找染色體的人")</f>
        <v>尋找染色體的人</v>
      </c>
      <c r="C747" s="8" t="s">
        <v>2744</v>
      </c>
      <c r="D747" s="4" t="s">
        <v>1694</v>
      </c>
      <c r="E747" s="1" t="s">
        <v>0</v>
      </c>
      <c r="F747" s="5" t="s">
        <v>73</v>
      </c>
      <c r="G747" s="4" t="s">
        <v>2731</v>
      </c>
      <c r="H747" s="5">
        <v>1</v>
      </c>
    </row>
    <row r="748" spans="1:8" ht="16.2" x14ac:dyDescent="0.3">
      <c r="A748" s="5">
        <v>746</v>
      </c>
      <c r="B748" s="2" t="str">
        <f>T("革命狂潮與化學家")</f>
        <v>革命狂潮與化學家</v>
      </c>
      <c r="C748" s="8" t="s">
        <v>2745</v>
      </c>
      <c r="D748" s="4" t="s">
        <v>1694</v>
      </c>
      <c r="E748" s="1" t="s">
        <v>0</v>
      </c>
      <c r="F748" s="5" t="s">
        <v>73</v>
      </c>
      <c r="G748" s="4" t="s">
        <v>2731</v>
      </c>
      <c r="H748" s="5">
        <v>1</v>
      </c>
    </row>
    <row r="749" spans="1:8" ht="16.2" x14ac:dyDescent="0.3">
      <c r="A749" s="5">
        <v>747</v>
      </c>
      <c r="B749" s="2" t="str">
        <f>T("天啊，老闆長出象鼻子了!")</f>
        <v>天啊，老闆長出象鼻子了!</v>
      </c>
      <c r="C749" s="8" t="s">
        <v>2746</v>
      </c>
      <c r="D749" s="4" t="s">
        <v>1694</v>
      </c>
      <c r="E749" s="1" t="s">
        <v>0</v>
      </c>
      <c r="F749" s="5" t="s">
        <v>73</v>
      </c>
      <c r="G749" s="4" t="s">
        <v>2731</v>
      </c>
      <c r="H749" s="5">
        <v>1</v>
      </c>
    </row>
    <row r="750" spans="1:8" ht="16.2" x14ac:dyDescent="0.3">
      <c r="A750" s="5">
        <v>748</v>
      </c>
      <c r="B750" s="2" t="str">
        <f>T("影響力")</f>
        <v>影響力</v>
      </c>
      <c r="C750" s="8" t="s">
        <v>2747</v>
      </c>
      <c r="D750" s="4" t="s">
        <v>1694</v>
      </c>
      <c r="E750" s="1" t="s">
        <v>0</v>
      </c>
      <c r="F750" s="5" t="s">
        <v>73</v>
      </c>
      <c r="G750" s="4" t="s">
        <v>2731</v>
      </c>
      <c r="H750" s="5">
        <v>1</v>
      </c>
    </row>
    <row r="751" spans="1:8" ht="16.2" x14ac:dyDescent="0.3">
      <c r="A751" s="5">
        <v>749</v>
      </c>
      <c r="B751" s="2" t="str">
        <f>T("贏在說服力")</f>
        <v>贏在說服力</v>
      </c>
      <c r="C751" s="8" t="s">
        <v>2748</v>
      </c>
      <c r="D751" s="4" t="s">
        <v>1694</v>
      </c>
      <c r="E751" s="1" t="s">
        <v>0</v>
      </c>
      <c r="F751" s="5" t="s">
        <v>73</v>
      </c>
      <c r="G751" s="4" t="s">
        <v>2731</v>
      </c>
      <c r="H751" s="5">
        <v>1</v>
      </c>
    </row>
    <row r="752" spans="1:8" ht="16.2" x14ac:dyDescent="0.3">
      <c r="A752" s="5">
        <v>750</v>
      </c>
      <c r="B752" s="2" t="str">
        <f>T("發達之途：受用一生的經營智慧")</f>
        <v>發達之途：受用一生的經營智慧</v>
      </c>
      <c r="C752" s="8" t="s">
        <v>2749</v>
      </c>
      <c r="D752" s="4" t="s">
        <v>1694</v>
      </c>
      <c r="E752" s="1" t="s">
        <v>0</v>
      </c>
      <c r="F752" s="5" t="s">
        <v>73</v>
      </c>
      <c r="G752" s="4" t="s">
        <v>2731</v>
      </c>
      <c r="H752" s="5">
        <v>1</v>
      </c>
    </row>
    <row r="753" spans="1:8" ht="16.2" x14ac:dyDescent="0.3">
      <c r="A753" s="5">
        <v>751</v>
      </c>
      <c r="B753" s="2" t="str">
        <f>T("打響自己就一招")</f>
        <v>打響自己就一招</v>
      </c>
      <c r="C753" s="8" t="s">
        <v>2750</v>
      </c>
      <c r="D753" s="4" t="s">
        <v>1694</v>
      </c>
      <c r="E753" s="1" t="s">
        <v>0</v>
      </c>
      <c r="F753" s="5" t="s">
        <v>73</v>
      </c>
      <c r="G753" s="4" t="s">
        <v>2731</v>
      </c>
      <c r="H753" s="5">
        <v>1</v>
      </c>
    </row>
    <row r="754" spans="1:8" ht="16.2" x14ac:dyDescent="0.3">
      <c r="A754" s="5">
        <v>752</v>
      </c>
      <c r="B754" s="2" t="str">
        <f>T("劉鳳學訪談")</f>
        <v>劉鳳學訪談</v>
      </c>
      <c r="C754" s="8" t="s">
        <v>2751</v>
      </c>
      <c r="D754" s="4" t="s">
        <v>1694</v>
      </c>
      <c r="E754" s="1" t="s">
        <v>0</v>
      </c>
      <c r="F754" s="5" t="s">
        <v>73</v>
      </c>
      <c r="G754" s="4" t="s">
        <v>2731</v>
      </c>
      <c r="H754" s="5">
        <v>1</v>
      </c>
    </row>
    <row r="755" spans="1:8" ht="16.2" x14ac:dyDescent="0.3">
      <c r="A755" s="5">
        <v>753</v>
      </c>
      <c r="B755" s="2" t="str">
        <f>T("音樂獨行俠馬水龍")</f>
        <v>音樂獨行俠馬水龍</v>
      </c>
      <c r="C755" s="8" t="s">
        <v>2752</v>
      </c>
      <c r="D755" s="4" t="s">
        <v>1694</v>
      </c>
      <c r="E755" s="1" t="s">
        <v>26</v>
      </c>
      <c r="F755" s="5" t="s">
        <v>73</v>
      </c>
      <c r="G755" s="4" t="s">
        <v>2731</v>
      </c>
      <c r="H755" s="5">
        <v>1</v>
      </c>
    </row>
    <row r="756" spans="1:8" ht="16.2" x14ac:dyDescent="0.3">
      <c r="A756" s="5">
        <v>754</v>
      </c>
      <c r="B756" s="2" t="str">
        <f>T("歌仔戲皇帝--楊麗花")</f>
        <v>歌仔戲皇帝--楊麗花</v>
      </c>
      <c r="C756" s="8" t="s">
        <v>2753</v>
      </c>
      <c r="D756" s="4" t="s">
        <v>1694</v>
      </c>
      <c r="E756" s="1" t="s">
        <v>26</v>
      </c>
      <c r="F756" s="5" t="s">
        <v>73</v>
      </c>
      <c r="G756" s="4" t="s">
        <v>2731</v>
      </c>
      <c r="H756" s="5">
        <v>1</v>
      </c>
    </row>
    <row r="757" spans="1:8" ht="16.2" x14ac:dyDescent="0.3">
      <c r="A757" s="5">
        <v>755</v>
      </c>
      <c r="B757" s="2" t="str">
        <f>T("鏡頭下的情人")</f>
        <v>鏡頭下的情人</v>
      </c>
      <c r="C757" s="8" t="s">
        <v>2754</v>
      </c>
      <c r="D757" s="4" t="s">
        <v>1694</v>
      </c>
      <c r="E757" s="1" t="s">
        <v>26</v>
      </c>
      <c r="F757" s="5" t="s">
        <v>73</v>
      </c>
      <c r="G757" s="4" t="s">
        <v>2731</v>
      </c>
      <c r="H757" s="5">
        <v>1</v>
      </c>
    </row>
    <row r="758" spans="1:8" ht="16.2" x14ac:dyDescent="0.3">
      <c r="A758" s="5">
        <v>756</v>
      </c>
      <c r="B758" s="2" t="str">
        <f>T("希拉蕊與萊斯")</f>
        <v>希拉蕊與萊斯</v>
      </c>
      <c r="C758" s="8" t="s">
        <v>2755</v>
      </c>
      <c r="D758" s="4" t="s">
        <v>1694</v>
      </c>
      <c r="E758" s="1" t="s">
        <v>26</v>
      </c>
      <c r="F758" s="5" t="s">
        <v>73</v>
      </c>
      <c r="G758" s="4" t="s">
        <v>2731</v>
      </c>
      <c r="H758" s="5">
        <v>1</v>
      </c>
    </row>
    <row r="759" spans="1:8" ht="16.2" x14ac:dyDescent="0.3">
      <c r="A759" s="5">
        <v>757</v>
      </c>
      <c r="B759" s="2" t="str">
        <f>T("玻璃鞋為什麼只有灰姑娘穿得下？")</f>
        <v>玻璃鞋為什麼只有灰姑娘穿得下？</v>
      </c>
      <c r="C759" s="8" t="s">
        <v>2756</v>
      </c>
      <c r="D759" s="4" t="s">
        <v>1694</v>
      </c>
      <c r="E759" s="1" t="s">
        <v>26</v>
      </c>
      <c r="F759" s="5" t="s">
        <v>73</v>
      </c>
      <c r="G759" s="4" t="s">
        <v>2731</v>
      </c>
      <c r="H759" s="5">
        <v>1</v>
      </c>
    </row>
    <row r="760" spans="1:8" ht="16.2" x14ac:dyDescent="0.3">
      <c r="A760" s="5">
        <v>758</v>
      </c>
      <c r="B760" s="2" t="str">
        <f>T("哈利波特--奇異的考驗")</f>
        <v>哈利波特--奇異的考驗</v>
      </c>
      <c r="C760" s="8" t="s">
        <v>2757</v>
      </c>
      <c r="D760" s="4" t="s">
        <v>1694</v>
      </c>
      <c r="E760" s="1" t="s">
        <v>26</v>
      </c>
      <c r="F760" s="5" t="s">
        <v>73</v>
      </c>
      <c r="G760" s="4" t="s">
        <v>2731</v>
      </c>
      <c r="H760" s="5">
        <v>1</v>
      </c>
    </row>
    <row r="761" spans="1:8" ht="16.2" x14ac:dyDescent="0.3">
      <c r="A761" s="5">
        <v>759</v>
      </c>
      <c r="B761" s="2" t="str">
        <f>T("宇宙盡頭的餐廳")</f>
        <v>宇宙盡頭的餐廳</v>
      </c>
      <c r="C761" s="8" t="s">
        <v>2758</v>
      </c>
      <c r="D761" s="4" t="s">
        <v>1694</v>
      </c>
      <c r="E761" s="1" t="s">
        <v>26</v>
      </c>
      <c r="F761" s="5" t="s">
        <v>819</v>
      </c>
      <c r="G761" s="4" t="s">
        <v>2731</v>
      </c>
      <c r="H761" s="5">
        <v>1</v>
      </c>
    </row>
    <row r="762" spans="1:8" ht="16.2" x14ac:dyDescent="0.3">
      <c r="A762" s="5">
        <v>760</v>
      </c>
      <c r="B762" s="2" t="str">
        <f>T("生命、宇宙及萬事萬物")</f>
        <v>生命、宇宙及萬事萬物</v>
      </c>
      <c r="C762" s="8" t="s">
        <v>2758</v>
      </c>
      <c r="D762" s="4" t="s">
        <v>1694</v>
      </c>
      <c r="E762" s="1" t="s">
        <v>26</v>
      </c>
      <c r="F762" s="5" t="s">
        <v>819</v>
      </c>
      <c r="G762" s="4" t="s">
        <v>2731</v>
      </c>
      <c r="H762" s="5">
        <v>1</v>
      </c>
    </row>
    <row r="763" spans="1:8" ht="16.2" x14ac:dyDescent="0.3">
      <c r="A763" s="5">
        <v>761</v>
      </c>
      <c r="B763" s="2" t="str">
        <f>T("瑞普利遊戲")</f>
        <v>瑞普利遊戲</v>
      </c>
      <c r="C763" s="8" t="s">
        <v>2759</v>
      </c>
      <c r="D763" s="4" t="s">
        <v>1694</v>
      </c>
      <c r="E763" s="1" t="s">
        <v>26</v>
      </c>
      <c r="F763" s="5" t="s">
        <v>819</v>
      </c>
      <c r="G763" s="4" t="s">
        <v>2731</v>
      </c>
      <c r="H763" s="5">
        <v>1</v>
      </c>
    </row>
    <row r="764" spans="1:8" ht="16.2" x14ac:dyDescent="0.3">
      <c r="A764" s="5">
        <v>762</v>
      </c>
      <c r="B764" s="2" t="str">
        <f>T("縣廳之星")</f>
        <v>縣廳之星</v>
      </c>
      <c r="C764" s="8" t="s">
        <v>2760</v>
      </c>
      <c r="D764" s="4" t="s">
        <v>1694</v>
      </c>
      <c r="E764" s="1" t="s">
        <v>26</v>
      </c>
      <c r="F764" s="5" t="s">
        <v>819</v>
      </c>
      <c r="G764" s="4" t="s">
        <v>2731</v>
      </c>
      <c r="H764" s="5">
        <v>1</v>
      </c>
    </row>
    <row r="765" spans="1:8" ht="16.2" x14ac:dyDescent="0.3">
      <c r="A765" s="5">
        <v>763</v>
      </c>
      <c r="B765" s="2" t="str">
        <f>T("愛倫坡暗影")</f>
        <v>愛倫坡暗影</v>
      </c>
      <c r="C765" s="8" t="s">
        <v>2761</v>
      </c>
      <c r="D765" s="4" t="s">
        <v>1694</v>
      </c>
      <c r="E765" s="1" t="s">
        <v>26</v>
      </c>
      <c r="F765" s="5" t="s">
        <v>819</v>
      </c>
      <c r="G765" s="4" t="s">
        <v>2731</v>
      </c>
      <c r="H765" s="5">
        <v>1</v>
      </c>
    </row>
    <row r="766" spans="1:8" ht="16.2" x14ac:dyDescent="0.3">
      <c r="A766" s="5">
        <v>764</v>
      </c>
      <c r="B766" s="2" t="str">
        <f>T("心靈詭計")</f>
        <v>心靈詭計</v>
      </c>
      <c r="C766" s="8" t="s">
        <v>2762</v>
      </c>
      <c r="D766" s="4" t="s">
        <v>1694</v>
      </c>
      <c r="E766" s="1" t="s">
        <v>26</v>
      </c>
      <c r="F766" s="5" t="s">
        <v>819</v>
      </c>
      <c r="G766" s="4" t="s">
        <v>2731</v>
      </c>
      <c r="H766" s="5">
        <v>1</v>
      </c>
    </row>
    <row r="767" spans="1:8" ht="16.2" x14ac:dyDescent="0.3">
      <c r="A767" s="5">
        <v>765</v>
      </c>
      <c r="B767" s="2" t="str">
        <f>T("三毛貓恐怖館 ")</f>
        <v xml:space="preserve">三毛貓恐怖館 </v>
      </c>
      <c r="C767" s="8" t="s">
        <v>2763</v>
      </c>
      <c r="D767" s="4" t="s">
        <v>1694</v>
      </c>
      <c r="E767" s="1" t="s">
        <v>26</v>
      </c>
      <c r="F767" s="5" t="s">
        <v>819</v>
      </c>
      <c r="G767" s="4" t="s">
        <v>2731</v>
      </c>
      <c r="H767" s="5">
        <v>1</v>
      </c>
    </row>
    <row r="768" spans="1:8" ht="16.2" x14ac:dyDescent="0.3">
      <c r="A768" s="5">
        <v>766</v>
      </c>
      <c r="B768" s="2" t="str">
        <f>T("三毛貓狂死曲")</f>
        <v>三毛貓狂死曲</v>
      </c>
      <c r="C768" s="8" t="s">
        <v>2763</v>
      </c>
      <c r="D768" s="4" t="s">
        <v>1694</v>
      </c>
      <c r="E768" s="1" t="s">
        <v>26</v>
      </c>
      <c r="F768" s="5" t="s">
        <v>819</v>
      </c>
      <c r="G768" s="4" t="s">
        <v>2731</v>
      </c>
      <c r="H768" s="5">
        <v>1</v>
      </c>
    </row>
    <row r="769" spans="1:8" ht="16.2" x14ac:dyDescent="0.3">
      <c r="A769" s="5">
        <v>767</v>
      </c>
      <c r="B769" s="2" t="str">
        <f>T("超怪咖豪宅")</f>
        <v>超怪咖豪宅</v>
      </c>
      <c r="C769" s="8" t="s">
        <v>2764</v>
      </c>
      <c r="D769" s="4" t="s">
        <v>1694</v>
      </c>
      <c r="E769" s="1" t="s">
        <v>26</v>
      </c>
      <c r="F769" s="5" t="s">
        <v>819</v>
      </c>
      <c r="G769" s="4" t="s">
        <v>2731</v>
      </c>
      <c r="H769" s="5">
        <v>1</v>
      </c>
    </row>
    <row r="770" spans="1:8" ht="16.2" x14ac:dyDescent="0.3">
      <c r="A770" s="5">
        <v>768</v>
      </c>
      <c r="B770" s="2" t="str">
        <f>T("驚險大特技")</f>
        <v>驚險大特技</v>
      </c>
      <c r="C770" s="8" t="s">
        <v>2764</v>
      </c>
      <c r="D770" s="4" t="s">
        <v>1694</v>
      </c>
      <c r="E770" s="1" t="s">
        <v>26</v>
      </c>
      <c r="F770" s="5" t="s">
        <v>819</v>
      </c>
      <c r="G770" s="4" t="s">
        <v>2731</v>
      </c>
      <c r="H770" s="5">
        <v>1</v>
      </c>
    </row>
    <row r="771" spans="1:8" ht="16.2" x14ac:dyDescent="0.3">
      <c r="A771" s="5">
        <v>769</v>
      </c>
      <c r="B771" s="2" t="str">
        <f>T("壞消息時報")</f>
        <v>壞消息時報</v>
      </c>
      <c r="C771" s="8" t="s">
        <v>2764</v>
      </c>
      <c r="D771" s="4" t="s">
        <v>1694</v>
      </c>
      <c r="E771" s="1" t="s">
        <v>26</v>
      </c>
      <c r="F771" s="5" t="s">
        <v>819</v>
      </c>
      <c r="G771" s="4" t="s">
        <v>2731</v>
      </c>
      <c r="H771" s="5">
        <v>1</v>
      </c>
    </row>
    <row r="772" spans="1:8" ht="16.2" x14ac:dyDescent="0.3">
      <c r="A772" s="5">
        <v>770</v>
      </c>
      <c r="B772" s="2" t="str">
        <f>T("故事之旅")</f>
        <v>故事之旅</v>
      </c>
      <c r="C772" s="8" t="s">
        <v>2765</v>
      </c>
      <c r="D772" s="4" t="s">
        <v>1694</v>
      </c>
      <c r="E772" s="1" t="s">
        <v>26</v>
      </c>
      <c r="F772" s="5" t="s">
        <v>819</v>
      </c>
      <c r="G772" s="4" t="s">
        <v>2731</v>
      </c>
      <c r="H772" s="5">
        <v>1</v>
      </c>
    </row>
    <row r="773" spans="1:8" ht="16.2" x14ac:dyDescent="0.3">
      <c r="A773" s="5">
        <v>771</v>
      </c>
      <c r="B773" s="2" t="str">
        <f>T("布萊登棒棒糖")</f>
        <v>布萊登棒棒糖</v>
      </c>
      <c r="C773" s="8" t="s">
        <v>2766</v>
      </c>
      <c r="D773" s="4" t="s">
        <v>1694</v>
      </c>
      <c r="E773" s="1" t="s">
        <v>26</v>
      </c>
      <c r="F773" s="5" t="s">
        <v>819</v>
      </c>
      <c r="G773" s="4" t="s">
        <v>2731</v>
      </c>
      <c r="H773" s="5">
        <v>1</v>
      </c>
    </row>
    <row r="774" spans="1:8" ht="16.2" x14ac:dyDescent="0.3">
      <c r="A774" s="5">
        <v>772</v>
      </c>
      <c r="B774" s="2" t="str">
        <f>T("太監")</f>
        <v>太監</v>
      </c>
      <c r="C774" s="8" t="s">
        <v>2767</v>
      </c>
      <c r="D774" s="4" t="s">
        <v>1694</v>
      </c>
      <c r="E774" s="1" t="s">
        <v>26</v>
      </c>
      <c r="F774" s="5" t="s">
        <v>819</v>
      </c>
      <c r="G774" s="4" t="s">
        <v>2731</v>
      </c>
      <c r="H774" s="5">
        <v>1</v>
      </c>
    </row>
    <row r="775" spans="1:8" ht="16.2" x14ac:dyDescent="0.3">
      <c r="A775" s="5">
        <v>773</v>
      </c>
      <c r="B775" s="2" t="str">
        <f>T("英雄")</f>
        <v>英雄</v>
      </c>
      <c r="C775" s="8" t="s">
        <v>2768</v>
      </c>
      <c r="D775" s="4" t="s">
        <v>1694</v>
      </c>
      <c r="E775" s="1" t="s">
        <v>26</v>
      </c>
      <c r="F775" s="5" t="s">
        <v>819</v>
      </c>
      <c r="G775" s="4" t="s">
        <v>2731</v>
      </c>
      <c r="H775" s="5">
        <v>1</v>
      </c>
    </row>
    <row r="776" spans="1:8" ht="16.2" x14ac:dyDescent="0.3">
      <c r="A776" s="5">
        <v>774</v>
      </c>
      <c r="B776" s="2" t="str">
        <f>T("女子巷弄２號")</f>
        <v>女子巷弄２號</v>
      </c>
      <c r="C776" s="8" t="s">
        <v>2769</v>
      </c>
      <c r="D776" s="4" t="s">
        <v>1694</v>
      </c>
      <c r="E776" s="1" t="s">
        <v>26</v>
      </c>
      <c r="F776" s="5" t="s">
        <v>819</v>
      </c>
      <c r="G776" s="4" t="s">
        <v>2731</v>
      </c>
      <c r="H776" s="5">
        <v>1</v>
      </c>
    </row>
    <row r="777" spans="1:8" ht="16.2" x14ac:dyDescent="0.3">
      <c r="A777" s="5">
        <v>775</v>
      </c>
      <c r="B777" s="2" t="str">
        <f>T("總統是靠不住的")</f>
        <v>總統是靠不住的</v>
      </c>
      <c r="C777" s="8" t="s">
        <v>2770</v>
      </c>
      <c r="D777" s="4" t="s">
        <v>1694</v>
      </c>
      <c r="E777" s="1" t="s">
        <v>26</v>
      </c>
      <c r="F777" s="5" t="s">
        <v>819</v>
      </c>
      <c r="G777" s="4" t="s">
        <v>2731</v>
      </c>
      <c r="H777" s="5">
        <v>1</v>
      </c>
    </row>
    <row r="778" spans="1:8" ht="16.2" x14ac:dyDescent="0.3">
      <c r="A778" s="5">
        <v>776</v>
      </c>
      <c r="B778" s="2" t="str">
        <f>T("長安亂")</f>
        <v>長安亂</v>
      </c>
      <c r="C778" s="8" t="s">
        <v>2771</v>
      </c>
      <c r="D778" s="4" t="s">
        <v>1694</v>
      </c>
      <c r="E778" s="1" t="s">
        <v>26</v>
      </c>
      <c r="F778" s="5" t="s">
        <v>819</v>
      </c>
      <c r="G778" s="4" t="s">
        <v>2731</v>
      </c>
      <c r="H778" s="5">
        <v>1</v>
      </c>
    </row>
    <row r="779" spans="1:8" ht="16.2" x14ac:dyDescent="0.3">
      <c r="A779" s="5">
        <v>777</v>
      </c>
      <c r="B779" s="2" t="str">
        <f>T("交會與軌跡：當代哲學名家訪談錄")</f>
        <v>交會與軌跡：當代哲學名家訪談錄</v>
      </c>
      <c r="C779" s="8" t="s">
        <v>2772</v>
      </c>
      <c r="D779" s="4" t="s">
        <v>1694</v>
      </c>
      <c r="E779" s="1" t="s">
        <v>26</v>
      </c>
      <c r="F779" s="5" t="s">
        <v>819</v>
      </c>
      <c r="G779" s="4" t="s">
        <v>2731</v>
      </c>
      <c r="H779" s="5">
        <v>1</v>
      </c>
    </row>
    <row r="780" spans="1:8" ht="16.2" x14ac:dyDescent="0.3">
      <c r="A780" s="5">
        <v>778</v>
      </c>
      <c r="B780" s="2" t="str">
        <f>T("未來在發酵")</f>
        <v>未來在發酵</v>
      </c>
      <c r="C780" s="8" t="s">
        <v>2773</v>
      </c>
      <c r="D780" s="4" t="s">
        <v>1694</v>
      </c>
      <c r="E780" s="1" t="s">
        <v>26</v>
      </c>
      <c r="F780" s="5" t="s">
        <v>819</v>
      </c>
      <c r="G780" s="4" t="s">
        <v>2731</v>
      </c>
      <c r="H780" s="5">
        <v>1</v>
      </c>
    </row>
    <row r="781" spans="1:8" ht="16.2" x14ac:dyDescent="0.3">
      <c r="A781" s="5">
        <v>779</v>
      </c>
      <c r="B781" s="2" t="str">
        <f>T("關鍵決策")</f>
        <v>關鍵決策</v>
      </c>
      <c r="C781" s="8" t="s">
        <v>2774</v>
      </c>
      <c r="D781" s="4" t="s">
        <v>1694</v>
      </c>
      <c r="E781" s="1" t="s">
        <v>26</v>
      </c>
      <c r="F781" s="5" t="s">
        <v>819</v>
      </c>
      <c r="G781" s="4" t="s">
        <v>2731</v>
      </c>
      <c r="H781" s="5">
        <v>1</v>
      </c>
    </row>
    <row r="782" spans="1:8" ht="16.2" x14ac:dyDescent="0.3">
      <c r="A782" s="5">
        <v>780</v>
      </c>
      <c r="B782" s="2" t="str">
        <f>T("廉價的奢華")</f>
        <v>廉價的奢華</v>
      </c>
      <c r="C782" s="8" t="s">
        <v>2775</v>
      </c>
      <c r="D782" s="4" t="s">
        <v>1694</v>
      </c>
      <c r="E782" s="1" t="s">
        <v>26</v>
      </c>
      <c r="F782" s="5" t="s">
        <v>819</v>
      </c>
      <c r="G782" s="4" t="s">
        <v>2731</v>
      </c>
      <c r="H782" s="5">
        <v>1</v>
      </c>
    </row>
    <row r="783" spans="1:8" ht="16.2" x14ac:dyDescent="0.3">
      <c r="A783" s="5">
        <v>781</v>
      </c>
      <c r="B783" s="2" t="str">
        <f>T("超級菁英")</f>
        <v>超級菁英</v>
      </c>
      <c r="C783" s="8" t="s">
        <v>2776</v>
      </c>
      <c r="D783" s="4" t="s">
        <v>1694</v>
      </c>
      <c r="E783" s="1" t="s">
        <v>26</v>
      </c>
      <c r="F783" s="5" t="s">
        <v>819</v>
      </c>
      <c r="G783" s="4" t="s">
        <v>2731</v>
      </c>
      <c r="H783" s="5">
        <v>1</v>
      </c>
    </row>
    <row r="784" spans="1:8" ht="16.2" x14ac:dyDescent="0.3">
      <c r="A784" s="5">
        <v>782</v>
      </c>
      <c r="B784" s="2" t="str">
        <f>T("第二人生")</f>
        <v>第二人生</v>
      </c>
      <c r="C784" s="8" t="s">
        <v>2777</v>
      </c>
      <c r="D784" s="4" t="s">
        <v>1694</v>
      </c>
      <c r="E784" s="1" t="s">
        <v>26</v>
      </c>
      <c r="F784" s="5" t="s">
        <v>819</v>
      </c>
      <c r="G784" s="4" t="s">
        <v>2731</v>
      </c>
      <c r="H784" s="5">
        <v>1</v>
      </c>
    </row>
    <row r="785" spans="1:8" ht="16.2" x14ac:dyDescent="0.3">
      <c r="A785" s="5">
        <v>783</v>
      </c>
      <c r="B785" s="2" t="str">
        <f>T("基隆市地名探索---情歸故鄉4")</f>
        <v>基隆市地名探索---情歸故鄉4</v>
      </c>
      <c r="C785" s="8" t="s">
        <v>2778</v>
      </c>
      <c r="D785" s="4" t="s">
        <v>1694</v>
      </c>
      <c r="E785" s="1" t="s">
        <v>26</v>
      </c>
      <c r="F785" s="5" t="s">
        <v>819</v>
      </c>
      <c r="G785" s="4" t="s">
        <v>2731</v>
      </c>
      <c r="H785" s="5">
        <v>1</v>
      </c>
    </row>
    <row r="786" spans="1:8" ht="16.2" x14ac:dyDescent="0.3">
      <c r="A786" s="5">
        <v>784</v>
      </c>
      <c r="B786" s="2" t="str">
        <f>T("宜蘭縣地名探索---情歸故鄉5")</f>
        <v>宜蘭縣地名探索---情歸故鄉5</v>
      </c>
      <c r="C786" s="8" t="s">
        <v>2778</v>
      </c>
      <c r="D786" s="4" t="s">
        <v>1694</v>
      </c>
      <c r="E786" s="1" t="s">
        <v>26</v>
      </c>
      <c r="F786" s="5" t="s">
        <v>819</v>
      </c>
      <c r="G786" s="4" t="s">
        <v>2731</v>
      </c>
      <c r="H786" s="5">
        <v>1</v>
      </c>
    </row>
    <row r="787" spans="1:8" ht="16.2" x14ac:dyDescent="0.3">
      <c r="A787" s="5">
        <v>785</v>
      </c>
      <c r="B787" s="2" t="str">
        <f>T("色盲島")</f>
        <v>色盲島</v>
      </c>
      <c r="C787" s="8" t="s">
        <v>2779</v>
      </c>
      <c r="D787" s="4" t="s">
        <v>1694</v>
      </c>
      <c r="E787" s="1" t="s">
        <v>26</v>
      </c>
      <c r="F787" s="5" t="s">
        <v>819</v>
      </c>
      <c r="G787" s="4" t="s">
        <v>2731</v>
      </c>
      <c r="H787" s="5">
        <v>1</v>
      </c>
    </row>
    <row r="788" spans="1:8" ht="16.2" x14ac:dyDescent="0.3">
      <c r="A788" s="5">
        <v>786</v>
      </c>
      <c r="B788" s="2" t="str">
        <f>T("生命的壯闊")</f>
        <v>生命的壯闊</v>
      </c>
      <c r="C788" s="8" t="s">
        <v>2780</v>
      </c>
      <c r="D788" s="4" t="s">
        <v>1694</v>
      </c>
      <c r="E788" s="1" t="s">
        <v>26</v>
      </c>
      <c r="F788" s="5" t="s">
        <v>819</v>
      </c>
      <c r="G788" s="4" t="s">
        <v>2731</v>
      </c>
      <c r="H788" s="5">
        <v>1</v>
      </c>
    </row>
    <row r="789" spans="1:8" ht="16.2" x14ac:dyDescent="0.3">
      <c r="A789" s="5">
        <v>787</v>
      </c>
      <c r="B789" s="2" t="str">
        <f>T("洗手戰疫")</f>
        <v>洗手戰疫</v>
      </c>
      <c r="C789" s="8" t="s">
        <v>2781</v>
      </c>
      <c r="D789" s="4" t="s">
        <v>1694</v>
      </c>
      <c r="E789" s="1" t="s">
        <v>26</v>
      </c>
      <c r="F789" s="5" t="s">
        <v>819</v>
      </c>
      <c r="G789" s="4" t="s">
        <v>2731</v>
      </c>
      <c r="H789" s="5">
        <v>1</v>
      </c>
    </row>
    <row r="790" spans="1:8" ht="16.2" x14ac:dyDescent="0.3">
      <c r="A790" s="5">
        <v>788</v>
      </c>
      <c r="B790" s="2" t="str">
        <f>T("解開你對身體的誤會---自癒力2")</f>
        <v>解開你對身體的誤會---自癒力2</v>
      </c>
      <c r="C790" s="8" t="s">
        <v>2782</v>
      </c>
      <c r="D790" s="4" t="s">
        <v>1694</v>
      </c>
      <c r="E790" s="1" t="s">
        <v>26</v>
      </c>
      <c r="F790" s="5" t="s">
        <v>819</v>
      </c>
      <c r="G790" s="4" t="s">
        <v>2731</v>
      </c>
      <c r="H790" s="5">
        <v>1</v>
      </c>
    </row>
    <row r="791" spans="1:8" ht="16.2" x14ac:dyDescent="0.3">
      <c r="A791" s="5">
        <v>789</v>
      </c>
      <c r="B791" s="2" t="str">
        <f>T("美麗是妝出來的")</f>
        <v>美麗是妝出來的</v>
      </c>
      <c r="C791" s="8" t="s">
        <v>2783</v>
      </c>
      <c r="D791" s="4" t="s">
        <v>1694</v>
      </c>
      <c r="E791" s="1" t="s">
        <v>26</v>
      </c>
      <c r="F791" s="5" t="s">
        <v>819</v>
      </c>
      <c r="G791" s="4" t="s">
        <v>2731</v>
      </c>
      <c r="H791" s="5">
        <v>1</v>
      </c>
    </row>
    <row r="792" spans="1:8" ht="16.2" x14ac:dyDescent="0.3">
      <c r="A792" s="5">
        <v>790</v>
      </c>
      <c r="B792" s="2" t="str">
        <f>T("不再有「毛」病")</f>
        <v>不再有「毛」病</v>
      </c>
      <c r="C792" s="8" t="s">
        <v>2784</v>
      </c>
      <c r="D792" s="4" t="s">
        <v>1694</v>
      </c>
      <c r="E792" s="1" t="s">
        <v>26</v>
      </c>
      <c r="F792" s="5" t="s">
        <v>819</v>
      </c>
      <c r="G792" s="4" t="s">
        <v>2731</v>
      </c>
      <c r="H792" s="5">
        <v>1</v>
      </c>
    </row>
    <row r="793" spans="1:8" ht="16.2" x14ac:dyDescent="0.3">
      <c r="A793" s="5">
        <v>791</v>
      </c>
      <c r="B793" s="2" t="str">
        <f>T("壓力--是敵人，還是朋友？")</f>
        <v>壓力--是敵人，還是朋友？</v>
      </c>
      <c r="C793" s="8" t="s">
        <v>2785</v>
      </c>
      <c r="D793" s="4" t="s">
        <v>1694</v>
      </c>
      <c r="E793" s="1" t="s">
        <v>26</v>
      </c>
      <c r="F793" s="5" t="s">
        <v>819</v>
      </c>
      <c r="G793" s="4" t="s">
        <v>2731</v>
      </c>
      <c r="H793" s="5">
        <v>1</v>
      </c>
    </row>
    <row r="794" spans="1:8" ht="16.2" x14ac:dyDescent="0.3">
      <c r="A794" s="5">
        <v>792</v>
      </c>
      <c r="B794" s="2" t="str">
        <f>T("整體美--整脊塑身DIY")</f>
        <v>整體美--整脊塑身DIY</v>
      </c>
      <c r="C794" s="8" t="s">
        <v>2786</v>
      </c>
      <c r="D794" s="4" t="s">
        <v>1694</v>
      </c>
      <c r="E794" s="1" t="s">
        <v>26</v>
      </c>
      <c r="F794" s="5" t="s">
        <v>819</v>
      </c>
      <c r="G794" s="4" t="s">
        <v>2731</v>
      </c>
      <c r="H794" s="5">
        <v>1</v>
      </c>
    </row>
    <row r="795" spans="1:8" ht="16.2" x14ac:dyDescent="0.3">
      <c r="A795" s="5">
        <v>793</v>
      </c>
      <c r="B795" s="2" t="str">
        <f>T("寫信給哈利波特")</f>
        <v>寫信給哈利波特</v>
      </c>
      <c r="C795" s="8" t="s">
        <v>2787</v>
      </c>
      <c r="D795" s="4" t="s">
        <v>1694</v>
      </c>
      <c r="E795" s="1" t="s">
        <v>26</v>
      </c>
      <c r="F795" s="5" t="s">
        <v>819</v>
      </c>
      <c r="G795" s="4" t="s">
        <v>2731</v>
      </c>
      <c r="H795" s="5">
        <v>1</v>
      </c>
    </row>
    <row r="796" spans="1:8" ht="16.2" x14ac:dyDescent="0.3">
      <c r="A796" s="5">
        <v>794</v>
      </c>
      <c r="B796" s="2" t="str">
        <f>T("富爸爸，從小學起--培養孩子的理財智慧")</f>
        <v>富爸爸，從小學起--培養孩子的理財智慧</v>
      </c>
      <c r="C796" s="8" t="s">
        <v>2788</v>
      </c>
      <c r="D796" s="4" t="s">
        <v>1694</v>
      </c>
      <c r="E796" s="1" t="s">
        <v>26</v>
      </c>
      <c r="F796" s="5" t="s">
        <v>819</v>
      </c>
      <c r="G796" s="4" t="s">
        <v>2731</v>
      </c>
      <c r="H796" s="5">
        <v>1</v>
      </c>
    </row>
    <row r="797" spans="1:8" ht="16.2" x14ac:dyDescent="0.3">
      <c r="A797" s="5">
        <v>795</v>
      </c>
      <c r="B797" s="2" t="str">
        <f>T("紅樓服飾")</f>
        <v>紅樓服飾</v>
      </c>
      <c r="C797" s="8" t="s">
        <v>2789</v>
      </c>
      <c r="D797" s="4" t="s">
        <v>1694</v>
      </c>
      <c r="E797" s="1" t="s">
        <v>26</v>
      </c>
      <c r="F797" s="5" t="s">
        <v>819</v>
      </c>
      <c r="G797" s="4" t="s">
        <v>2731</v>
      </c>
      <c r="H797" s="5">
        <v>1</v>
      </c>
    </row>
    <row r="798" spans="1:8" ht="16.2" x14ac:dyDescent="0.3">
      <c r="A798" s="5">
        <v>796</v>
      </c>
      <c r="B798" s="2" t="str">
        <f>T("紅樓收藏")</f>
        <v>紅樓收藏</v>
      </c>
      <c r="C798" s="8" t="s">
        <v>2790</v>
      </c>
      <c r="D798" s="4" t="s">
        <v>1694</v>
      </c>
      <c r="E798" s="1" t="s">
        <v>26</v>
      </c>
      <c r="F798" s="5" t="s">
        <v>819</v>
      </c>
      <c r="G798" s="4" t="s">
        <v>2731</v>
      </c>
      <c r="H798" s="5">
        <v>1</v>
      </c>
    </row>
    <row r="799" spans="1:8" ht="16.2" x14ac:dyDescent="0.3">
      <c r="A799" s="5">
        <v>797</v>
      </c>
      <c r="B799" s="2" t="str">
        <f>T("紅樓園林")</f>
        <v>紅樓園林</v>
      </c>
      <c r="C799" s="8" t="s">
        <v>2791</v>
      </c>
      <c r="D799" s="4" t="s">
        <v>1694</v>
      </c>
      <c r="E799" s="1" t="s">
        <v>26</v>
      </c>
      <c r="F799" s="5" t="s">
        <v>819</v>
      </c>
      <c r="G799" s="4" t="s">
        <v>2731</v>
      </c>
      <c r="H799" s="5">
        <v>1</v>
      </c>
    </row>
    <row r="800" spans="1:8" ht="16.2" x14ac:dyDescent="0.3">
      <c r="A800" s="5">
        <v>798</v>
      </c>
      <c r="B800" s="2" t="str">
        <f>T("紅樓情榜")</f>
        <v>紅樓情榜</v>
      </c>
      <c r="C800" s="8" t="s">
        <v>2792</v>
      </c>
      <c r="D800" s="4" t="s">
        <v>1694</v>
      </c>
      <c r="E800" s="1" t="s">
        <v>26</v>
      </c>
      <c r="F800" s="5" t="s">
        <v>819</v>
      </c>
      <c r="G800" s="4" t="s">
        <v>2731</v>
      </c>
      <c r="H800" s="5">
        <v>1</v>
      </c>
    </row>
    <row r="801" spans="1:8" ht="16.2" x14ac:dyDescent="0.3">
      <c r="A801" s="5">
        <v>799</v>
      </c>
      <c r="B801" s="2" t="str">
        <f>T("惡魔花園---禁忌的美味")</f>
        <v>惡魔花園---禁忌的美味</v>
      </c>
      <c r="C801" s="8" t="s">
        <v>2793</v>
      </c>
      <c r="D801" s="4" t="s">
        <v>1694</v>
      </c>
      <c r="E801" s="1" t="s">
        <v>26</v>
      </c>
      <c r="F801" s="5" t="s">
        <v>819</v>
      </c>
      <c r="G801" s="4" t="s">
        <v>2731</v>
      </c>
      <c r="H801" s="5">
        <v>1</v>
      </c>
    </row>
    <row r="802" spans="1:8" ht="16.2" x14ac:dyDescent="0.3">
      <c r="A802" s="5">
        <v>800</v>
      </c>
      <c r="B802" s="2" t="str">
        <f>T("龍脈之謎--台北101與風水寶地")</f>
        <v>龍脈之謎--台北101與風水寶地</v>
      </c>
      <c r="C802" s="8" t="s">
        <v>2794</v>
      </c>
      <c r="D802" s="4" t="s">
        <v>1694</v>
      </c>
      <c r="E802" s="1" t="s">
        <v>26</v>
      </c>
      <c r="F802" s="5" t="s">
        <v>819</v>
      </c>
      <c r="G802" s="4" t="s">
        <v>2731</v>
      </c>
      <c r="H802" s="5">
        <v>1</v>
      </c>
    </row>
    <row r="803" spans="1:8" ht="16.2" x14ac:dyDescent="0.3">
      <c r="A803" s="5">
        <v>801</v>
      </c>
      <c r="B803" s="2" t="str">
        <f>T("咖啡癮史-咖啡杯裡的世界史")</f>
        <v>咖啡癮史-咖啡杯裡的世界史</v>
      </c>
      <c r="C803" s="8" t="s">
        <v>2793</v>
      </c>
      <c r="D803" s="4" t="s">
        <v>1694</v>
      </c>
      <c r="E803" s="1" t="s">
        <v>26</v>
      </c>
      <c r="F803" s="5" t="s">
        <v>819</v>
      </c>
      <c r="G803" s="4" t="s">
        <v>2731</v>
      </c>
      <c r="H803" s="5">
        <v>1</v>
      </c>
    </row>
    <row r="804" spans="1:8" ht="16.2" x14ac:dyDescent="0.3">
      <c r="A804" s="5">
        <v>802</v>
      </c>
      <c r="B804" s="2" t="str">
        <f>T("TOBY漫畫夜市美食（台北篇）")</f>
        <v>TOBY漫畫夜市美食（台北篇）</v>
      </c>
      <c r="C804" s="8" t="s">
        <v>32</v>
      </c>
      <c r="D804" s="4" t="s">
        <v>1694</v>
      </c>
      <c r="E804" s="1" t="s">
        <v>26</v>
      </c>
      <c r="F804" s="5" t="s">
        <v>819</v>
      </c>
      <c r="G804" s="4" t="s">
        <v>2731</v>
      </c>
      <c r="H804" s="5">
        <v>1</v>
      </c>
    </row>
    <row r="805" spans="1:8" ht="16.2" x14ac:dyDescent="0.3">
      <c r="A805" s="5">
        <v>803</v>
      </c>
      <c r="B805" s="2" t="str">
        <f>T("時光慢慢．小皮器--手縫皮革小物DIY日誌")</f>
        <v>時光慢慢．小皮器--手縫皮革小物DIY日誌</v>
      </c>
      <c r="C805" s="8" t="s">
        <v>2795</v>
      </c>
      <c r="D805" s="4" t="s">
        <v>1694</v>
      </c>
      <c r="E805" s="1" t="s">
        <v>26</v>
      </c>
      <c r="F805" s="5" t="s">
        <v>819</v>
      </c>
      <c r="G805" s="4" t="s">
        <v>2731</v>
      </c>
      <c r="H805" s="5">
        <v>1</v>
      </c>
    </row>
    <row r="806" spans="1:8" ht="16.2" x14ac:dyDescent="0.3">
      <c r="A806" s="5">
        <v>804</v>
      </c>
      <c r="B806" s="2" t="str">
        <f>T("寫意紅茶--在杯中、書中、影中品味紅茶")</f>
        <v>寫意紅茶--在杯中、書中、影中品味紅茶</v>
      </c>
      <c r="C806" s="8" t="s">
        <v>2796</v>
      </c>
      <c r="D806" s="4" t="s">
        <v>1694</v>
      </c>
      <c r="E806" s="1" t="s">
        <v>26</v>
      </c>
      <c r="F806" s="5" t="s">
        <v>819</v>
      </c>
      <c r="G806" s="4" t="s">
        <v>2731</v>
      </c>
      <c r="H806" s="5">
        <v>1</v>
      </c>
    </row>
    <row r="807" spans="1:8" ht="16.2" x14ac:dyDescent="0.3">
      <c r="A807" s="5">
        <v>805</v>
      </c>
      <c r="B807" s="2" t="str">
        <f>T("行銷新勢力——超強公關年代")</f>
        <v>行銷新勢力——超強公關年代</v>
      </c>
      <c r="C807" s="8" t="s">
        <v>2797</v>
      </c>
      <c r="D807" s="4" t="s">
        <v>1694</v>
      </c>
      <c r="E807" s="1" t="s">
        <v>26</v>
      </c>
      <c r="F807" s="5" t="s">
        <v>819</v>
      </c>
      <c r="G807" s="4" t="s">
        <v>2731</v>
      </c>
      <c r="H807" s="5">
        <v>1</v>
      </c>
    </row>
    <row r="808" spans="1:8" ht="16.2" x14ac:dyDescent="0.3">
      <c r="A808" s="5">
        <v>806</v>
      </c>
      <c r="B808" s="2" t="str">
        <f>T("藍海上的風險")</f>
        <v>藍海上的風險</v>
      </c>
      <c r="C808" s="8" t="s">
        <v>2798</v>
      </c>
      <c r="D808" s="4" t="s">
        <v>1694</v>
      </c>
      <c r="E808" s="1" t="s">
        <v>26</v>
      </c>
      <c r="F808" s="5" t="s">
        <v>819</v>
      </c>
      <c r="G808" s="4" t="s">
        <v>2731</v>
      </c>
      <c r="H808" s="5">
        <v>1</v>
      </c>
    </row>
    <row r="809" spans="1:8" ht="16.2" x14ac:dyDescent="0.3">
      <c r="A809" s="5">
        <v>807</v>
      </c>
      <c r="B809" s="2" t="str">
        <f>T("張妙如的四格倉庫")</f>
        <v>張妙如的四格倉庫</v>
      </c>
      <c r="C809" s="8" t="s">
        <v>2799</v>
      </c>
      <c r="D809" s="4" t="s">
        <v>1694</v>
      </c>
      <c r="E809" s="1" t="s">
        <v>26</v>
      </c>
      <c r="F809" s="5" t="s">
        <v>819</v>
      </c>
      <c r="G809" s="4" t="s">
        <v>2731</v>
      </c>
      <c r="H809" s="5">
        <v>1</v>
      </c>
    </row>
    <row r="810" spans="1:8" ht="16.2" x14ac:dyDescent="0.3">
      <c r="A810" s="5">
        <v>808</v>
      </c>
      <c r="B810" s="2" t="str">
        <f>T("小小寶貝蛋")</f>
        <v>小小寶貝蛋</v>
      </c>
      <c r="C810" s="8" t="s">
        <v>2800</v>
      </c>
      <c r="D810" s="4" t="s">
        <v>1694</v>
      </c>
      <c r="E810" s="1" t="s">
        <v>26</v>
      </c>
      <c r="F810" s="5" t="s">
        <v>819</v>
      </c>
      <c r="G810" s="4" t="s">
        <v>2731</v>
      </c>
      <c r="H810" s="5">
        <v>1</v>
      </c>
    </row>
    <row r="811" spans="1:8" ht="16.2" x14ac:dyDescent="0.3">
      <c r="A811" s="5">
        <v>809</v>
      </c>
      <c r="B811" s="2" t="str">
        <f>T("單親三人行")</f>
        <v>單親三人行</v>
      </c>
      <c r="C811" s="8" t="s">
        <v>2800</v>
      </c>
      <c r="D811" s="4" t="s">
        <v>1694</v>
      </c>
      <c r="E811" s="1" t="s">
        <v>26</v>
      </c>
      <c r="F811" s="5" t="s">
        <v>819</v>
      </c>
      <c r="G811" s="4" t="s">
        <v>2731</v>
      </c>
      <c r="H811" s="5">
        <v>1</v>
      </c>
    </row>
    <row r="812" spans="1:8" ht="16.2" x14ac:dyDescent="0.3">
      <c r="A812" s="5">
        <v>810</v>
      </c>
      <c r="B812" s="2" t="str">
        <f>T("小栗&amp;東尼的冒險紀行--來去夏威夷")</f>
        <v>小栗&amp;東尼的冒險紀行--來去夏威夷</v>
      </c>
      <c r="C812" s="8" t="s">
        <v>2801</v>
      </c>
      <c r="D812" s="4" t="s">
        <v>1694</v>
      </c>
      <c r="E812" s="1" t="s">
        <v>26</v>
      </c>
      <c r="F812" s="5" t="s">
        <v>819</v>
      </c>
      <c r="G812" s="4" t="s">
        <v>2731</v>
      </c>
      <c r="H812" s="5">
        <v>1</v>
      </c>
    </row>
    <row r="813" spans="1:8" ht="16.2" x14ac:dyDescent="0.3">
      <c r="A813" s="5">
        <v>811</v>
      </c>
      <c r="B813" s="2" t="str">
        <f>T("東尼流的幸福栽培法")</f>
        <v>東尼流的幸福栽培法</v>
      </c>
      <c r="C813" s="8" t="s">
        <v>2802</v>
      </c>
      <c r="D813" s="4" t="s">
        <v>1694</v>
      </c>
      <c r="E813" s="1" t="s">
        <v>26</v>
      </c>
      <c r="F813" s="5" t="s">
        <v>819</v>
      </c>
      <c r="G813" s="4" t="s">
        <v>2731</v>
      </c>
      <c r="H813" s="5">
        <v>1</v>
      </c>
    </row>
    <row r="814" spans="1:8" ht="16.2" x14ac:dyDescent="0.3">
      <c r="A814" s="5">
        <v>812</v>
      </c>
      <c r="B814" s="2" t="str">
        <f>T("十顏十色")</f>
        <v>十顏十色</v>
      </c>
      <c r="C814" s="8" t="s">
        <v>2803</v>
      </c>
      <c r="D814" s="4" t="s">
        <v>1694</v>
      </c>
      <c r="E814" s="1" t="s">
        <v>26</v>
      </c>
      <c r="F814" s="5" t="s">
        <v>819</v>
      </c>
      <c r="G814" s="4" t="s">
        <v>2731</v>
      </c>
      <c r="H814" s="5">
        <v>1</v>
      </c>
    </row>
    <row r="815" spans="1:8" ht="16.2" x14ac:dyDescent="0.3">
      <c r="A815" s="5">
        <v>813</v>
      </c>
      <c r="B815" s="2" t="str">
        <f>T("阿咪子精采短篇故事繪")</f>
        <v>阿咪子精采短篇故事繪</v>
      </c>
      <c r="C815" s="8" t="s">
        <v>2804</v>
      </c>
      <c r="D815" s="4" t="s">
        <v>1694</v>
      </c>
      <c r="E815" s="1" t="s">
        <v>26</v>
      </c>
      <c r="F815" s="5" t="s">
        <v>819</v>
      </c>
      <c r="G815" s="4" t="s">
        <v>2731</v>
      </c>
      <c r="H815" s="5">
        <v>1</v>
      </c>
    </row>
    <row r="816" spans="1:8" ht="16.2" x14ac:dyDescent="0.3">
      <c r="A816" s="5">
        <v>814</v>
      </c>
      <c r="B816" s="2" t="str">
        <f>T("我用明信片思念你")</f>
        <v>我用明信片思念你</v>
      </c>
      <c r="C816" s="8" t="s">
        <v>2805</v>
      </c>
      <c r="D816" s="4" t="s">
        <v>1694</v>
      </c>
      <c r="E816" s="1" t="s">
        <v>26</v>
      </c>
      <c r="F816" s="5" t="s">
        <v>819</v>
      </c>
      <c r="G816" s="4" t="s">
        <v>2731</v>
      </c>
      <c r="H816" s="5">
        <v>1</v>
      </c>
    </row>
    <row r="817" spans="1:8" ht="16.2" x14ac:dyDescent="0.3">
      <c r="A817" s="5">
        <v>815</v>
      </c>
      <c r="B817" s="2" t="str">
        <f>T("小貂橫紋君")</f>
        <v>小貂橫紋君</v>
      </c>
      <c r="C817" s="8" t="s">
        <v>2806</v>
      </c>
      <c r="D817" s="4" t="s">
        <v>1694</v>
      </c>
      <c r="E817" s="1" t="s">
        <v>26</v>
      </c>
      <c r="F817" s="5" t="s">
        <v>819</v>
      </c>
      <c r="G817" s="4" t="s">
        <v>2731</v>
      </c>
      <c r="H817" s="5">
        <v>1</v>
      </c>
    </row>
    <row r="818" spans="1:8" ht="16.2" x14ac:dyDescent="0.3">
      <c r="A818" s="5">
        <v>816</v>
      </c>
      <c r="B818" s="2" t="str">
        <f>T("橫紋君&amp;粉紅妹")</f>
        <v>橫紋君&amp;粉紅妹</v>
      </c>
      <c r="C818" s="8" t="s">
        <v>2806</v>
      </c>
      <c r="D818" s="4" t="s">
        <v>1694</v>
      </c>
      <c r="E818" s="1" t="s">
        <v>26</v>
      </c>
      <c r="F818" s="5" t="s">
        <v>819</v>
      </c>
      <c r="G818" s="4" t="s">
        <v>2731</v>
      </c>
      <c r="H818" s="5">
        <v>1</v>
      </c>
    </row>
    <row r="819" spans="1:8" ht="16.2" x14ac:dyDescent="0.3">
      <c r="A819" s="5">
        <v>817</v>
      </c>
      <c r="B819" s="2" t="str">
        <f>T("狼來了!")</f>
        <v>狼來了!</v>
      </c>
      <c r="C819" s="8" t="s">
        <v>2807</v>
      </c>
      <c r="D819" s="4" t="s">
        <v>1694</v>
      </c>
      <c r="E819" s="1" t="s">
        <v>26</v>
      </c>
      <c r="F819" s="5" t="s">
        <v>819</v>
      </c>
      <c r="G819" s="4" t="s">
        <v>2731</v>
      </c>
      <c r="H819" s="5">
        <v>1</v>
      </c>
    </row>
    <row r="820" spans="1:8" ht="16.2" x14ac:dyDescent="0.3">
      <c r="A820" s="5">
        <v>818</v>
      </c>
      <c r="B820" s="2" t="str">
        <f>T("橫紋君洒落劇場")</f>
        <v>橫紋君洒落劇場</v>
      </c>
      <c r="C820" s="8" t="s">
        <v>2806</v>
      </c>
      <c r="D820" s="4" t="s">
        <v>1694</v>
      </c>
      <c r="E820" s="1" t="s">
        <v>26</v>
      </c>
      <c r="F820" s="5" t="s">
        <v>819</v>
      </c>
      <c r="G820" s="4" t="s">
        <v>2731</v>
      </c>
      <c r="H820" s="5">
        <v>1</v>
      </c>
    </row>
    <row r="821" spans="1:8" ht="16.2" x14ac:dyDescent="0.3">
      <c r="A821" s="5">
        <v>819</v>
      </c>
      <c r="B821" s="2" t="str">
        <f>T("柏林玩設計")</f>
        <v>柏林玩設計</v>
      </c>
      <c r="C821" s="8" t="s">
        <v>2808</v>
      </c>
      <c r="D821" s="4" t="s">
        <v>1694</v>
      </c>
      <c r="E821" s="1" t="s">
        <v>26</v>
      </c>
      <c r="F821" s="5" t="s">
        <v>819</v>
      </c>
      <c r="G821" s="4" t="s">
        <v>2731</v>
      </c>
      <c r="H821" s="5">
        <v>1</v>
      </c>
    </row>
    <row r="822" spans="1:8" ht="16.2" x14ac:dyDescent="0.3">
      <c r="A822" s="5">
        <v>820</v>
      </c>
      <c r="B822" s="2" t="str">
        <f>T("紫色Vioiet")</f>
        <v>紫色Vioiet</v>
      </c>
      <c r="C822" s="8" t="s">
        <v>2809</v>
      </c>
      <c r="D822" s="4" t="s">
        <v>1694</v>
      </c>
      <c r="E822" s="1" t="s">
        <v>26</v>
      </c>
      <c r="F822" s="5" t="s">
        <v>819</v>
      </c>
      <c r="G822" s="4" t="s">
        <v>2731</v>
      </c>
      <c r="H822" s="5">
        <v>1</v>
      </c>
    </row>
    <row r="823" spans="1:8" ht="16.2" x14ac:dyDescent="0.3">
      <c r="A823" s="5">
        <v>821</v>
      </c>
      <c r="B823" s="2" t="str">
        <f>T("黃色Yellow")</f>
        <v>黃色Yellow</v>
      </c>
      <c r="C823" s="8" t="s">
        <v>2809</v>
      </c>
      <c r="D823" s="4" t="s">
        <v>1694</v>
      </c>
      <c r="E823" s="1" t="s">
        <v>26</v>
      </c>
      <c r="F823" s="5" t="s">
        <v>819</v>
      </c>
      <c r="G823" s="4" t="s">
        <v>2731</v>
      </c>
      <c r="H823" s="5">
        <v>1</v>
      </c>
    </row>
    <row r="824" spans="1:8" ht="16.2" x14ac:dyDescent="0.3">
      <c r="A824" s="5">
        <v>822</v>
      </c>
      <c r="B824" s="2" t="str">
        <f>T("藍色,Blue")</f>
        <v>藍色,Blue</v>
      </c>
      <c r="C824" s="8" t="s">
        <v>2809</v>
      </c>
      <c r="D824" s="4" t="s">
        <v>1694</v>
      </c>
      <c r="E824" s="1" t="s">
        <v>26</v>
      </c>
      <c r="F824" s="5" t="s">
        <v>819</v>
      </c>
      <c r="G824" s="4" t="s">
        <v>2731</v>
      </c>
      <c r="H824" s="5">
        <v>1</v>
      </c>
    </row>
    <row r="825" spans="1:8" ht="16.2" x14ac:dyDescent="0.3">
      <c r="A825" s="5">
        <v>823</v>
      </c>
      <c r="B825" s="2" t="str">
        <f>T("紅色,Red")</f>
        <v>紅色,Red</v>
      </c>
      <c r="C825" s="8" t="s">
        <v>2809</v>
      </c>
      <c r="D825" s="4" t="s">
        <v>1694</v>
      </c>
      <c r="E825" s="1" t="s">
        <v>26</v>
      </c>
      <c r="F825" s="5" t="s">
        <v>819</v>
      </c>
      <c r="G825" s="4" t="s">
        <v>2731</v>
      </c>
      <c r="H825" s="5">
        <v>1</v>
      </c>
    </row>
    <row r="826" spans="1:8" ht="16.2" x14ac:dyDescent="0.3">
      <c r="A826" s="5">
        <v>824</v>
      </c>
      <c r="B826" s="2" t="str">
        <f>T("黑色,Black")</f>
        <v>黑色,Black</v>
      </c>
      <c r="C826" s="8" t="s">
        <v>2809</v>
      </c>
      <c r="D826" s="4" t="s">
        <v>1694</v>
      </c>
      <c r="E826" s="1" t="s">
        <v>26</v>
      </c>
      <c r="F826" s="5" t="s">
        <v>819</v>
      </c>
      <c r="G826" s="4" t="s">
        <v>2731</v>
      </c>
      <c r="H826" s="5">
        <v>1</v>
      </c>
    </row>
    <row r="827" spans="1:8" ht="16.2" x14ac:dyDescent="0.3">
      <c r="A827" s="5">
        <v>825</v>
      </c>
      <c r="B827" s="2" t="str">
        <f>T("白色,White")</f>
        <v>白色,White</v>
      </c>
      <c r="C827" s="8" t="s">
        <v>2809</v>
      </c>
      <c r="D827" s="4" t="s">
        <v>1694</v>
      </c>
      <c r="E827" s="1" t="s">
        <v>26</v>
      </c>
      <c r="F827" s="5" t="s">
        <v>819</v>
      </c>
      <c r="G827" s="4" t="s">
        <v>2731</v>
      </c>
      <c r="H827" s="5">
        <v>1</v>
      </c>
    </row>
    <row r="828" spans="1:8" ht="16.2" x14ac:dyDescent="0.3">
      <c r="A828" s="5">
        <v>826</v>
      </c>
      <c r="B828" s="2" t="str">
        <f>T("天使墜落的城市")</f>
        <v>天使墜落的城市</v>
      </c>
      <c r="C828" s="8" t="s">
        <v>2810</v>
      </c>
      <c r="D828" s="4" t="s">
        <v>1694</v>
      </c>
      <c r="E828" s="1" t="s">
        <v>26</v>
      </c>
      <c r="F828" s="5" t="s">
        <v>819</v>
      </c>
      <c r="G828" s="4" t="s">
        <v>2731</v>
      </c>
      <c r="H828" s="5">
        <v>1</v>
      </c>
    </row>
    <row r="829" spans="1:8" ht="16.2" x14ac:dyDescent="0.3">
      <c r="A829" s="5">
        <v>827</v>
      </c>
      <c r="B829" s="2" t="str">
        <f>T("羅盤之謎")</f>
        <v>羅盤之謎</v>
      </c>
      <c r="C829" s="8" t="s">
        <v>2811</v>
      </c>
      <c r="D829" s="4" t="s">
        <v>1694</v>
      </c>
      <c r="E829" s="1" t="s">
        <v>26</v>
      </c>
      <c r="F829" s="5" t="s">
        <v>819</v>
      </c>
      <c r="G829" s="4" t="s">
        <v>2731</v>
      </c>
      <c r="H829" s="5">
        <v>1</v>
      </c>
    </row>
    <row r="830" spans="1:8" ht="16.2" x14ac:dyDescent="0.3">
      <c r="A830" s="5">
        <v>828</v>
      </c>
      <c r="B830" s="2" t="s">
        <v>2812</v>
      </c>
      <c r="C830" s="8" t="s">
        <v>33</v>
      </c>
      <c r="D830" s="4" t="s">
        <v>1694</v>
      </c>
      <c r="E830" s="1" t="s">
        <v>26</v>
      </c>
      <c r="F830" s="5" t="s">
        <v>819</v>
      </c>
      <c r="G830" s="4" t="s">
        <v>2731</v>
      </c>
      <c r="H830" s="5">
        <v>1</v>
      </c>
    </row>
    <row r="831" spans="1:8" ht="16.2" x14ac:dyDescent="0.3">
      <c r="A831" s="5">
        <v>829</v>
      </c>
      <c r="B831" s="2" t="str">
        <f>T("跟著丹‧布朗去旅行")</f>
        <v>跟著丹‧布朗去旅行</v>
      </c>
      <c r="C831" s="8" t="s">
        <v>2813</v>
      </c>
      <c r="D831" s="4" t="s">
        <v>1694</v>
      </c>
      <c r="E831" s="1" t="s">
        <v>26</v>
      </c>
      <c r="F831" s="5" t="s">
        <v>819</v>
      </c>
      <c r="G831" s="4" t="s">
        <v>2731</v>
      </c>
      <c r="H831" s="5">
        <v>1</v>
      </c>
    </row>
    <row r="832" spans="1:8" ht="16.2" x14ac:dyDescent="0.3">
      <c r="A832" s="5">
        <v>830</v>
      </c>
      <c r="B832" s="2" t="str">
        <f>T("香水之旅")</f>
        <v>香水之旅</v>
      </c>
      <c r="C832" s="8" t="s">
        <v>2813</v>
      </c>
      <c r="D832" s="4" t="s">
        <v>1694</v>
      </c>
      <c r="E832" s="1" t="s">
        <v>26</v>
      </c>
      <c r="F832" s="5" t="s">
        <v>819</v>
      </c>
      <c r="G832" s="4" t="s">
        <v>2731</v>
      </c>
      <c r="H832" s="5">
        <v>1</v>
      </c>
    </row>
    <row r="833" spans="1:8" ht="16.2" x14ac:dyDescent="0.3">
      <c r="A833" s="5">
        <v>831</v>
      </c>
      <c r="B833" s="2" t="str">
        <f>T("怪遊義大利--瑰麗迷人的率性之旅")</f>
        <v>怪遊義大利--瑰麗迷人的率性之旅</v>
      </c>
      <c r="C833" s="8" t="s">
        <v>2814</v>
      </c>
      <c r="D833" s="4" t="s">
        <v>1694</v>
      </c>
      <c r="E833" s="1" t="s">
        <v>26</v>
      </c>
      <c r="F833" s="5" t="s">
        <v>819</v>
      </c>
      <c r="G833" s="4" t="s">
        <v>2731</v>
      </c>
      <c r="H833" s="5">
        <v>1</v>
      </c>
    </row>
    <row r="834" spans="1:8" ht="16.2" x14ac:dyDescent="0.3">
      <c r="A834" s="5">
        <v>832</v>
      </c>
      <c r="B834" s="2" t="str">
        <f>T("百變北京")</f>
        <v>百變北京</v>
      </c>
      <c r="C834" s="8" t="s">
        <v>2815</v>
      </c>
      <c r="D834" s="4" t="s">
        <v>1694</v>
      </c>
      <c r="E834" s="1" t="s">
        <v>26</v>
      </c>
      <c r="F834" s="5" t="s">
        <v>819</v>
      </c>
      <c r="G834" s="4" t="s">
        <v>2731</v>
      </c>
      <c r="H834" s="5">
        <v>1</v>
      </c>
    </row>
    <row r="835" spans="1:8" ht="16.2" x14ac:dyDescent="0.3">
      <c r="A835" s="5">
        <v>833</v>
      </c>
      <c r="B835" s="2" t="str">
        <f>T("喀布爾美容學校")</f>
        <v>喀布爾美容學校</v>
      </c>
      <c r="C835" s="8" t="s">
        <v>2816</v>
      </c>
      <c r="D835" s="4" t="s">
        <v>1694</v>
      </c>
      <c r="E835" s="1" t="s">
        <v>26</v>
      </c>
      <c r="F835" s="5" t="s">
        <v>819</v>
      </c>
      <c r="G835" s="4" t="s">
        <v>2731</v>
      </c>
      <c r="H835" s="5">
        <v>1</v>
      </c>
    </row>
    <row r="836" spans="1:8" ht="16.2" x14ac:dyDescent="0.3">
      <c r="A836" s="5">
        <v>834</v>
      </c>
      <c r="B836" s="2" t="str">
        <f>T("寂寞殺死一頭恐龍")</f>
        <v>寂寞殺死一頭恐龍</v>
      </c>
      <c r="C836" s="8" t="s">
        <v>2817</v>
      </c>
      <c r="D836" s="4" t="s">
        <v>1694</v>
      </c>
      <c r="E836" s="1" t="s">
        <v>26</v>
      </c>
      <c r="F836" s="5" t="s">
        <v>819</v>
      </c>
      <c r="G836" s="4" t="s">
        <v>2731</v>
      </c>
      <c r="H836" s="5">
        <v>1</v>
      </c>
    </row>
    <row r="837" spans="1:8" ht="16.2" x14ac:dyDescent="0.3">
      <c r="A837" s="5">
        <v>835</v>
      </c>
      <c r="B837" s="2" t="str">
        <f>T("荒村歸來")</f>
        <v>荒村歸來</v>
      </c>
      <c r="C837" s="8" t="s">
        <v>2818</v>
      </c>
      <c r="D837" s="4" t="s">
        <v>1694</v>
      </c>
      <c r="E837" s="1" t="s">
        <v>26</v>
      </c>
      <c r="F837" s="5" t="s">
        <v>819</v>
      </c>
      <c r="G837" s="4" t="s">
        <v>2731</v>
      </c>
      <c r="H837" s="5">
        <v>1</v>
      </c>
    </row>
    <row r="838" spans="1:8" ht="16.2" x14ac:dyDescent="0.3">
      <c r="A838" s="5">
        <v>836</v>
      </c>
      <c r="B838" s="2" t="str">
        <f>T("幽靈客棧")</f>
        <v>幽靈客棧</v>
      </c>
      <c r="C838" s="8" t="s">
        <v>2818</v>
      </c>
      <c r="D838" s="4" t="s">
        <v>1694</v>
      </c>
      <c r="E838" s="1" t="s">
        <v>26</v>
      </c>
      <c r="F838" s="5" t="s">
        <v>819</v>
      </c>
      <c r="G838" s="4" t="s">
        <v>2731</v>
      </c>
      <c r="H838" s="5">
        <v>1</v>
      </c>
    </row>
    <row r="839" spans="1:8" ht="16.2" x14ac:dyDescent="0.3">
      <c r="A839" s="5">
        <v>837</v>
      </c>
      <c r="B839" s="2" t="str">
        <f>T("他們的第一滴淚—馬宜中和那些有故事的人")</f>
        <v>他們的第一滴淚—馬宜中和那些有故事的人</v>
      </c>
      <c r="C839" s="8" t="s">
        <v>2819</v>
      </c>
      <c r="D839" s="4" t="s">
        <v>1694</v>
      </c>
      <c r="E839" s="1" t="s">
        <v>26</v>
      </c>
      <c r="F839" s="5" t="s">
        <v>819</v>
      </c>
      <c r="G839" s="4" t="s">
        <v>2731</v>
      </c>
      <c r="H839" s="5">
        <v>1</v>
      </c>
    </row>
    <row r="840" spans="1:8" ht="16.2" x14ac:dyDescent="0.3">
      <c r="A840" s="5">
        <v>838</v>
      </c>
      <c r="B840" s="2" t="str">
        <f>T("藝術生活的結晶--閒情偶寄")</f>
        <v>藝術生活的結晶--閒情偶寄</v>
      </c>
      <c r="C840" s="8" t="s">
        <v>2820</v>
      </c>
      <c r="D840" s="4" t="s">
        <v>1694</v>
      </c>
      <c r="E840" s="1" t="s">
        <v>26</v>
      </c>
      <c r="F840" s="5" t="s">
        <v>819</v>
      </c>
      <c r="G840" s="4" t="s">
        <v>2731</v>
      </c>
      <c r="H840" s="5">
        <v>1</v>
      </c>
    </row>
    <row r="841" spans="1:8" ht="16.2" x14ac:dyDescent="0.3">
      <c r="A841" s="5">
        <v>839</v>
      </c>
      <c r="B841" s="2" t="str">
        <f>T("把X放回Sex裡")</f>
        <v>把X放回Sex裡</v>
      </c>
      <c r="C841" s="8" t="s">
        <v>2821</v>
      </c>
      <c r="D841" s="4" t="s">
        <v>1694</v>
      </c>
      <c r="E841" s="1" t="s">
        <v>26</v>
      </c>
      <c r="F841" s="5" t="s">
        <v>74</v>
      </c>
      <c r="G841" s="4" t="s">
        <v>2731</v>
      </c>
      <c r="H841" s="5">
        <v>1</v>
      </c>
    </row>
    <row r="842" spans="1:8" ht="16.2" x14ac:dyDescent="0.3">
      <c r="A842" s="5">
        <v>840</v>
      </c>
      <c r="B842" s="2" t="str">
        <f>T("大不婚")</f>
        <v>大不婚</v>
      </c>
      <c r="C842" s="8" t="s">
        <v>2822</v>
      </c>
      <c r="D842" s="4" t="s">
        <v>1694</v>
      </c>
      <c r="E842" s="1" t="s">
        <v>26</v>
      </c>
      <c r="F842" s="5" t="s">
        <v>74</v>
      </c>
      <c r="G842" s="4" t="s">
        <v>2731</v>
      </c>
      <c r="H842" s="5">
        <v>1</v>
      </c>
    </row>
    <row r="843" spans="1:8" ht="16.2" x14ac:dyDescent="0.3">
      <c r="A843" s="5">
        <v>841</v>
      </c>
      <c r="B843" s="2" t="str">
        <f>T("葡萄牙修女的情書")</f>
        <v>葡萄牙修女的情書</v>
      </c>
      <c r="C843" s="8" t="s">
        <v>2823</v>
      </c>
      <c r="D843" s="4" t="s">
        <v>1694</v>
      </c>
      <c r="E843" s="1" t="s">
        <v>26</v>
      </c>
      <c r="F843" s="5" t="s">
        <v>74</v>
      </c>
      <c r="G843" s="4" t="s">
        <v>2731</v>
      </c>
      <c r="H843" s="5">
        <v>1</v>
      </c>
    </row>
    <row r="844" spans="1:8" ht="16.2" x14ac:dyDescent="0.3">
      <c r="A844" s="5">
        <v>842</v>
      </c>
      <c r="B844" s="2" t="str">
        <f>T("孿生陌生人")</f>
        <v>孿生陌生人</v>
      </c>
      <c r="C844" s="8" t="s">
        <v>2824</v>
      </c>
      <c r="D844" s="4" t="s">
        <v>1694</v>
      </c>
      <c r="E844" s="1" t="s">
        <v>26</v>
      </c>
      <c r="F844" s="5" t="s">
        <v>74</v>
      </c>
      <c r="G844" s="4" t="s">
        <v>2731</v>
      </c>
      <c r="H844" s="5">
        <v>1</v>
      </c>
    </row>
    <row r="845" spans="1:8" ht="16.2" x14ac:dyDescent="0.3">
      <c r="A845" s="5">
        <v>843</v>
      </c>
      <c r="B845" s="3" t="s">
        <v>2825</v>
      </c>
      <c r="C845" s="3" t="s">
        <v>2826</v>
      </c>
      <c r="D845" s="4" t="s">
        <v>1895</v>
      </c>
      <c r="E845" s="1" t="s">
        <v>0</v>
      </c>
      <c r="F845" s="5" t="s">
        <v>75</v>
      </c>
      <c r="G845" s="4" t="s">
        <v>2827</v>
      </c>
      <c r="H845" s="5">
        <v>1</v>
      </c>
    </row>
    <row r="846" spans="1:8" ht="16.2" x14ac:dyDescent="0.3">
      <c r="A846" s="5">
        <v>844</v>
      </c>
      <c r="B846" s="3" t="s">
        <v>2828</v>
      </c>
      <c r="C846" s="3" t="s">
        <v>2829</v>
      </c>
      <c r="D846" s="4" t="s">
        <v>1003</v>
      </c>
      <c r="E846" s="1" t="s">
        <v>0</v>
      </c>
      <c r="F846" s="5" t="s">
        <v>75</v>
      </c>
      <c r="G846" s="4" t="s">
        <v>2830</v>
      </c>
      <c r="H846" s="5">
        <v>1</v>
      </c>
    </row>
    <row r="847" spans="1:8" ht="16.2" x14ac:dyDescent="0.3">
      <c r="A847" s="5">
        <v>845</v>
      </c>
      <c r="B847" s="2" t="s">
        <v>2831</v>
      </c>
      <c r="C847" s="3" t="s">
        <v>1003</v>
      </c>
      <c r="D847" s="4" t="s">
        <v>1003</v>
      </c>
      <c r="E847" s="1" t="s">
        <v>0</v>
      </c>
      <c r="F847" s="5" t="s">
        <v>75</v>
      </c>
      <c r="G847" s="4" t="s">
        <v>2832</v>
      </c>
      <c r="H847" s="5">
        <v>9</v>
      </c>
    </row>
    <row r="848" spans="1:8" ht="16.2" x14ac:dyDescent="0.3">
      <c r="A848" s="5">
        <v>846</v>
      </c>
      <c r="B848" s="2" t="s">
        <v>2833</v>
      </c>
      <c r="C848" s="3" t="s">
        <v>1003</v>
      </c>
      <c r="D848" s="4" t="s">
        <v>1003</v>
      </c>
      <c r="E848" s="1" t="s">
        <v>0</v>
      </c>
      <c r="F848" s="5" t="s">
        <v>75</v>
      </c>
      <c r="G848" s="4" t="s">
        <v>2830</v>
      </c>
      <c r="H848" s="5">
        <v>1</v>
      </c>
    </row>
    <row r="849" spans="1:8" ht="16.2" x14ac:dyDescent="0.3">
      <c r="A849" s="5">
        <v>847</v>
      </c>
      <c r="B849" s="4" t="s">
        <v>2834</v>
      </c>
      <c r="C849" s="3" t="s">
        <v>2835</v>
      </c>
      <c r="D849" s="4" t="s">
        <v>2835</v>
      </c>
      <c r="E849" s="1" t="s">
        <v>0</v>
      </c>
      <c r="F849" s="5" t="s">
        <v>74</v>
      </c>
      <c r="G849" s="4" t="s">
        <v>2836</v>
      </c>
      <c r="H849" s="5">
        <v>4</v>
      </c>
    </row>
    <row r="850" spans="1:8" ht="16.2" x14ac:dyDescent="0.3">
      <c r="A850" s="5">
        <v>848</v>
      </c>
      <c r="B850" s="4" t="s">
        <v>2837</v>
      </c>
      <c r="C850" s="3" t="s">
        <v>2838</v>
      </c>
      <c r="D850" s="4" t="s">
        <v>2839</v>
      </c>
      <c r="E850" s="1" t="s">
        <v>0</v>
      </c>
      <c r="F850" s="5" t="s">
        <v>73</v>
      </c>
      <c r="G850" s="4" t="s">
        <v>2840</v>
      </c>
      <c r="H850" s="5">
        <v>1</v>
      </c>
    </row>
    <row r="851" spans="1:8" ht="16.2" x14ac:dyDescent="0.3">
      <c r="A851" s="5">
        <v>849</v>
      </c>
      <c r="B851" s="4" t="s">
        <v>2841</v>
      </c>
      <c r="C851" s="3" t="s">
        <v>2842</v>
      </c>
      <c r="D851" s="4" t="s">
        <v>2121</v>
      </c>
      <c r="E851" s="1" t="s">
        <v>0</v>
      </c>
      <c r="F851" s="5" t="s">
        <v>75</v>
      </c>
      <c r="G851" s="4" t="s">
        <v>2836</v>
      </c>
      <c r="H851" s="5">
        <v>2</v>
      </c>
    </row>
    <row r="852" spans="1:8" ht="16.2" x14ac:dyDescent="0.3">
      <c r="A852" s="5">
        <v>850</v>
      </c>
      <c r="B852" s="4" t="s">
        <v>2843</v>
      </c>
      <c r="C852" s="3" t="s">
        <v>2121</v>
      </c>
      <c r="D852" s="4" t="s">
        <v>2121</v>
      </c>
      <c r="E852" s="1" t="s">
        <v>0</v>
      </c>
      <c r="F852" s="5" t="s">
        <v>75</v>
      </c>
      <c r="G852" s="4" t="s">
        <v>2844</v>
      </c>
      <c r="H852" s="5">
        <v>2</v>
      </c>
    </row>
    <row r="853" spans="1:8" ht="16.2" x14ac:dyDescent="0.3">
      <c r="A853" s="5">
        <v>851</v>
      </c>
      <c r="B853" s="4" t="s">
        <v>2845</v>
      </c>
      <c r="C853" s="3" t="s">
        <v>2121</v>
      </c>
      <c r="D853" s="4" t="s">
        <v>2121</v>
      </c>
      <c r="E853" s="1" t="s">
        <v>0</v>
      </c>
      <c r="F853" s="5" t="s">
        <v>75</v>
      </c>
      <c r="G853" s="4" t="s">
        <v>2846</v>
      </c>
      <c r="H853" s="5">
        <v>2</v>
      </c>
    </row>
    <row r="854" spans="1:8" ht="16.2" x14ac:dyDescent="0.3">
      <c r="A854" s="5">
        <v>852</v>
      </c>
      <c r="B854" s="4" t="s">
        <v>2847</v>
      </c>
      <c r="C854" s="3" t="s">
        <v>2121</v>
      </c>
      <c r="D854" s="4" t="s">
        <v>2121</v>
      </c>
      <c r="E854" s="1" t="s">
        <v>0</v>
      </c>
      <c r="F854" s="5" t="s">
        <v>75</v>
      </c>
      <c r="G854" s="4" t="s">
        <v>2848</v>
      </c>
      <c r="H854" s="5">
        <v>2</v>
      </c>
    </row>
    <row r="855" spans="1:8" ht="16.2" x14ac:dyDescent="0.3">
      <c r="A855" s="5">
        <v>853</v>
      </c>
      <c r="B855" s="4" t="s">
        <v>2849</v>
      </c>
      <c r="C855" s="3" t="s">
        <v>2121</v>
      </c>
      <c r="D855" s="4" t="s">
        <v>2121</v>
      </c>
      <c r="E855" s="1" t="s">
        <v>0</v>
      </c>
      <c r="F855" s="5" t="s">
        <v>75</v>
      </c>
      <c r="G855" s="4" t="s">
        <v>2848</v>
      </c>
      <c r="H855" s="5">
        <v>2</v>
      </c>
    </row>
    <row r="856" spans="1:8" ht="16.2" x14ac:dyDescent="0.3">
      <c r="A856" s="5">
        <v>854</v>
      </c>
      <c r="B856" s="4" t="s">
        <v>2850</v>
      </c>
      <c r="C856" s="3" t="s">
        <v>2121</v>
      </c>
      <c r="D856" s="4" t="s">
        <v>2121</v>
      </c>
      <c r="E856" s="1" t="s">
        <v>0</v>
      </c>
      <c r="F856" s="5" t="s">
        <v>75</v>
      </c>
      <c r="G856" s="4" t="s">
        <v>2848</v>
      </c>
      <c r="H856" s="5">
        <v>2</v>
      </c>
    </row>
    <row r="857" spans="1:8" ht="16.2" x14ac:dyDescent="0.3">
      <c r="A857" s="5">
        <v>855</v>
      </c>
      <c r="B857" s="4" t="s">
        <v>2851</v>
      </c>
      <c r="C857" s="3" t="s">
        <v>2121</v>
      </c>
      <c r="D857" s="4" t="s">
        <v>2121</v>
      </c>
      <c r="E857" s="1" t="s">
        <v>0</v>
      </c>
      <c r="F857" s="5" t="s">
        <v>75</v>
      </c>
      <c r="G857" s="4" t="s">
        <v>2848</v>
      </c>
      <c r="H857" s="5">
        <v>2</v>
      </c>
    </row>
    <row r="858" spans="1:8" ht="16.2" x14ac:dyDescent="0.3">
      <c r="A858" s="5">
        <v>856</v>
      </c>
      <c r="B858" s="4" t="s">
        <v>2852</v>
      </c>
      <c r="C858" s="3" t="s">
        <v>2853</v>
      </c>
      <c r="D858" s="4" t="s">
        <v>1895</v>
      </c>
      <c r="E858" s="1" t="s">
        <v>0</v>
      </c>
      <c r="F858" s="5" t="s">
        <v>75</v>
      </c>
      <c r="G858" s="4" t="s">
        <v>82</v>
      </c>
      <c r="H858" s="5">
        <v>1</v>
      </c>
    </row>
    <row r="859" spans="1:8" ht="16.2" x14ac:dyDescent="0.3">
      <c r="A859" s="5">
        <v>857</v>
      </c>
      <c r="B859" s="3" t="s">
        <v>2854</v>
      </c>
      <c r="C859" s="3" t="s">
        <v>2855</v>
      </c>
      <c r="D859" s="4" t="s">
        <v>2856</v>
      </c>
      <c r="E859" s="1" t="s">
        <v>0</v>
      </c>
      <c r="F859" s="5" t="s">
        <v>819</v>
      </c>
      <c r="G859" s="4" t="s">
        <v>2857</v>
      </c>
      <c r="H859" s="5">
        <v>1</v>
      </c>
    </row>
    <row r="860" spans="1:8" ht="16.2" x14ac:dyDescent="0.3">
      <c r="A860" s="5">
        <v>858</v>
      </c>
      <c r="B860" s="3" t="s">
        <v>2858</v>
      </c>
      <c r="C860" s="3" t="s">
        <v>2859</v>
      </c>
      <c r="D860" s="4" t="s">
        <v>2856</v>
      </c>
      <c r="E860" s="1" t="s">
        <v>0</v>
      </c>
      <c r="F860" s="5" t="s">
        <v>819</v>
      </c>
      <c r="G860" s="4" t="s">
        <v>2857</v>
      </c>
      <c r="H860" s="5">
        <v>1</v>
      </c>
    </row>
    <row r="861" spans="1:8" ht="16.2" x14ac:dyDescent="0.3">
      <c r="A861" s="5">
        <v>859</v>
      </c>
      <c r="B861" s="3" t="s">
        <v>2860</v>
      </c>
      <c r="C861" s="3" t="s">
        <v>2861</v>
      </c>
      <c r="D861" s="4" t="s">
        <v>2862</v>
      </c>
      <c r="E861" s="1" t="s">
        <v>0</v>
      </c>
      <c r="F861" s="5" t="s">
        <v>819</v>
      </c>
      <c r="G861" s="4" t="s">
        <v>2857</v>
      </c>
      <c r="H861" s="5">
        <v>1</v>
      </c>
    </row>
    <row r="862" spans="1:8" ht="16.2" x14ac:dyDescent="0.3">
      <c r="A862" s="5">
        <v>860</v>
      </c>
      <c r="B862" s="3" t="s">
        <v>2863</v>
      </c>
      <c r="C862" s="3" t="s">
        <v>2864</v>
      </c>
      <c r="D862" s="4" t="s">
        <v>2865</v>
      </c>
      <c r="E862" s="1" t="s">
        <v>0</v>
      </c>
      <c r="F862" s="5" t="s">
        <v>819</v>
      </c>
      <c r="G862" s="4" t="s">
        <v>2857</v>
      </c>
      <c r="H862" s="5">
        <v>1</v>
      </c>
    </row>
    <row r="863" spans="1:8" ht="16.2" x14ac:dyDescent="0.3">
      <c r="A863" s="5">
        <v>861</v>
      </c>
      <c r="B863" s="3" t="s">
        <v>2866</v>
      </c>
      <c r="C863" s="3" t="s">
        <v>2867</v>
      </c>
      <c r="D863" s="4" t="s">
        <v>1954</v>
      </c>
      <c r="E863" s="1" t="s">
        <v>0</v>
      </c>
      <c r="F863" s="5" t="s">
        <v>73</v>
      </c>
      <c r="G863" s="4" t="s">
        <v>2857</v>
      </c>
      <c r="H863" s="5">
        <v>1</v>
      </c>
    </row>
    <row r="864" spans="1:8" ht="16.2" x14ac:dyDescent="0.3">
      <c r="A864" s="5">
        <v>862</v>
      </c>
      <c r="B864" s="3" t="s">
        <v>2868</v>
      </c>
      <c r="C864" s="3" t="s">
        <v>2869</v>
      </c>
      <c r="D864" s="4" t="s">
        <v>2870</v>
      </c>
      <c r="E864" s="1" t="s">
        <v>0</v>
      </c>
      <c r="F864" s="5" t="s">
        <v>73</v>
      </c>
      <c r="G864" s="4" t="s">
        <v>2857</v>
      </c>
      <c r="H864" s="5">
        <v>1</v>
      </c>
    </row>
    <row r="865" spans="1:8" ht="16.2" x14ac:dyDescent="0.3">
      <c r="A865" s="5">
        <v>863</v>
      </c>
      <c r="B865" s="3" t="s">
        <v>2871</v>
      </c>
      <c r="C865" s="3" t="s">
        <v>2872</v>
      </c>
      <c r="D865" s="4" t="s">
        <v>1982</v>
      </c>
      <c r="E865" s="1" t="s">
        <v>0</v>
      </c>
      <c r="F865" s="5" t="s">
        <v>74</v>
      </c>
      <c r="G865" s="4" t="s">
        <v>83</v>
      </c>
      <c r="H865" s="5">
        <v>3</v>
      </c>
    </row>
    <row r="866" spans="1:8" ht="16.2" x14ac:dyDescent="0.3">
      <c r="A866" s="5">
        <v>864</v>
      </c>
      <c r="B866" s="4" t="s">
        <v>2873</v>
      </c>
      <c r="C866" s="3" t="s">
        <v>2874</v>
      </c>
      <c r="D866" s="4" t="s">
        <v>2874</v>
      </c>
      <c r="E866" s="1" t="s">
        <v>0</v>
      </c>
      <c r="F866" s="5" t="s">
        <v>75</v>
      </c>
      <c r="G866" s="33" t="s">
        <v>2875</v>
      </c>
      <c r="H866" s="5">
        <v>1</v>
      </c>
    </row>
    <row r="867" spans="1:8" ht="16.2" x14ac:dyDescent="0.3">
      <c r="A867" s="5">
        <v>865</v>
      </c>
      <c r="B867" s="4" t="s">
        <v>2876</v>
      </c>
      <c r="C867" s="3" t="s">
        <v>2877</v>
      </c>
      <c r="D867" s="4" t="s">
        <v>1995</v>
      </c>
      <c r="E867" s="4" t="s">
        <v>1972</v>
      </c>
      <c r="F867" s="5" t="s">
        <v>75</v>
      </c>
      <c r="G867" s="33" t="s">
        <v>2875</v>
      </c>
      <c r="H867" s="5">
        <v>1</v>
      </c>
    </row>
    <row r="868" spans="1:8" ht="16.2" x14ac:dyDescent="0.3">
      <c r="A868" s="5">
        <v>866</v>
      </c>
      <c r="B868" s="4" t="s">
        <v>2878</v>
      </c>
      <c r="C868" s="3" t="s">
        <v>2879</v>
      </c>
      <c r="D868" s="4" t="s">
        <v>1995</v>
      </c>
      <c r="E868" s="4" t="s">
        <v>1972</v>
      </c>
      <c r="F868" s="5" t="s">
        <v>75</v>
      </c>
      <c r="G868" s="33" t="s">
        <v>2875</v>
      </c>
      <c r="H868" s="5">
        <v>2</v>
      </c>
    </row>
    <row r="869" spans="1:8" ht="16.2" x14ac:dyDescent="0.3">
      <c r="A869" s="5">
        <v>867</v>
      </c>
      <c r="B869" s="4" t="s">
        <v>2880</v>
      </c>
      <c r="C869" s="3" t="s">
        <v>84</v>
      </c>
      <c r="D869" s="4" t="s">
        <v>2881</v>
      </c>
      <c r="E869" s="4" t="s">
        <v>1972</v>
      </c>
      <c r="F869" s="5" t="s">
        <v>73</v>
      </c>
      <c r="G869" s="33" t="s">
        <v>2875</v>
      </c>
      <c r="H869" s="5">
        <v>1</v>
      </c>
    </row>
    <row r="870" spans="1:8" ht="16.2" x14ac:dyDescent="0.3">
      <c r="A870" s="5">
        <v>868</v>
      </c>
      <c r="B870" s="4" t="s">
        <v>2882</v>
      </c>
      <c r="C870" s="3" t="s">
        <v>2883</v>
      </c>
      <c r="D870" s="4" t="s">
        <v>2884</v>
      </c>
      <c r="E870" s="4" t="s">
        <v>0</v>
      </c>
      <c r="F870" s="5" t="s">
        <v>982</v>
      </c>
      <c r="G870" s="33" t="s">
        <v>2885</v>
      </c>
      <c r="H870" s="5">
        <v>1</v>
      </c>
    </row>
    <row r="871" spans="1:8" ht="16.2" x14ac:dyDescent="0.3">
      <c r="A871" s="5">
        <v>869</v>
      </c>
      <c r="B871" s="3" t="s">
        <v>2886</v>
      </c>
      <c r="C871" s="3" t="s">
        <v>1630</v>
      </c>
      <c r="D871" s="4" t="s">
        <v>1630</v>
      </c>
      <c r="E871" s="4" t="s">
        <v>2887</v>
      </c>
      <c r="F871" s="5" t="s">
        <v>75</v>
      </c>
      <c r="G871" s="33" t="s">
        <v>2888</v>
      </c>
      <c r="H871" s="5">
        <v>1</v>
      </c>
    </row>
    <row r="872" spans="1:8" ht="16.2" x14ac:dyDescent="0.3">
      <c r="A872" s="5">
        <v>870</v>
      </c>
      <c r="B872" s="4" t="s">
        <v>2889</v>
      </c>
      <c r="C872" s="3" t="s">
        <v>2890</v>
      </c>
      <c r="D872" s="4" t="s">
        <v>2891</v>
      </c>
      <c r="E872" s="1" t="s">
        <v>0</v>
      </c>
      <c r="F872" s="5" t="s">
        <v>819</v>
      </c>
      <c r="G872" s="33" t="s">
        <v>61</v>
      </c>
      <c r="H872" s="5">
        <v>1</v>
      </c>
    </row>
    <row r="873" spans="1:8" ht="16.2" x14ac:dyDescent="0.3">
      <c r="A873" s="5">
        <v>871</v>
      </c>
      <c r="B873" s="4" t="s">
        <v>2892</v>
      </c>
      <c r="C873" s="3" t="s">
        <v>2893</v>
      </c>
      <c r="D873" s="4" t="s">
        <v>2891</v>
      </c>
      <c r="E873" s="1" t="s">
        <v>0</v>
      </c>
      <c r="F873" s="5" t="s">
        <v>819</v>
      </c>
      <c r="G873" s="33" t="s">
        <v>61</v>
      </c>
      <c r="H873" s="5">
        <v>1</v>
      </c>
    </row>
    <row r="874" spans="1:8" ht="16.2" x14ac:dyDescent="0.3">
      <c r="A874" s="5">
        <v>872</v>
      </c>
      <c r="B874" s="4" t="s">
        <v>2894</v>
      </c>
      <c r="C874" s="3" t="s">
        <v>2895</v>
      </c>
      <c r="D874" s="4" t="s">
        <v>2891</v>
      </c>
      <c r="E874" s="1" t="s">
        <v>0</v>
      </c>
      <c r="F874" s="5" t="s">
        <v>819</v>
      </c>
      <c r="G874" s="33" t="s">
        <v>61</v>
      </c>
      <c r="H874" s="5">
        <v>1</v>
      </c>
    </row>
    <row r="875" spans="1:8" ht="16.2" x14ac:dyDescent="0.3">
      <c r="A875" s="5">
        <v>873</v>
      </c>
      <c r="B875" s="4" t="s">
        <v>2896</v>
      </c>
      <c r="C875" s="3" t="s">
        <v>2897</v>
      </c>
      <c r="D875" s="4" t="s">
        <v>2891</v>
      </c>
      <c r="E875" s="1" t="s">
        <v>0</v>
      </c>
      <c r="F875" s="5" t="s">
        <v>819</v>
      </c>
      <c r="G875" s="33" t="s">
        <v>61</v>
      </c>
      <c r="H875" s="5">
        <v>1</v>
      </c>
    </row>
    <row r="876" spans="1:8" ht="16.2" x14ac:dyDescent="0.3">
      <c r="A876" s="5">
        <v>874</v>
      </c>
      <c r="B876" s="4" t="s">
        <v>2898</v>
      </c>
      <c r="C876" s="3" t="s">
        <v>2899</v>
      </c>
      <c r="D876" s="4" t="s">
        <v>2891</v>
      </c>
      <c r="E876" s="1" t="s">
        <v>0</v>
      </c>
      <c r="F876" s="5" t="s">
        <v>819</v>
      </c>
      <c r="G876" s="33" t="s">
        <v>61</v>
      </c>
      <c r="H876" s="5">
        <v>1</v>
      </c>
    </row>
    <row r="877" spans="1:8" ht="16.2" x14ac:dyDescent="0.3">
      <c r="A877" s="5">
        <v>875</v>
      </c>
      <c r="B877" s="4" t="s">
        <v>2900</v>
      </c>
      <c r="C877" s="3" t="s">
        <v>2901</v>
      </c>
      <c r="D877" s="4" t="s">
        <v>2891</v>
      </c>
      <c r="E877" s="1" t="s">
        <v>0</v>
      </c>
      <c r="F877" s="5" t="s">
        <v>819</v>
      </c>
      <c r="G877" s="33" t="s">
        <v>61</v>
      </c>
      <c r="H877" s="5">
        <v>1</v>
      </c>
    </row>
    <row r="878" spans="1:8" ht="16.2" x14ac:dyDescent="0.3">
      <c r="A878" s="5">
        <v>876</v>
      </c>
      <c r="B878" s="4" t="s">
        <v>2902</v>
      </c>
      <c r="C878" s="3" t="s">
        <v>2903</v>
      </c>
      <c r="D878" s="4" t="s">
        <v>2891</v>
      </c>
      <c r="E878" s="1" t="s">
        <v>0</v>
      </c>
      <c r="F878" s="5" t="s">
        <v>819</v>
      </c>
      <c r="G878" s="33" t="s">
        <v>61</v>
      </c>
      <c r="H878" s="5">
        <v>1</v>
      </c>
    </row>
    <row r="879" spans="1:8" ht="16.2" x14ac:dyDescent="0.3">
      <c r="A879" s="5">
        <v>877</v>
      </c>
      <c r="B879" s="4" t="s">
        <v>2904</v>
      </c>
      <c r="C879" s="3" t="s">
        <v>2905</v>
      </c>
      <c r="D879" s="4" t="s">
        <v>2891</v>
      </c>
      <c r="E879" s="1" t="s">
        <v>0</v>
      </c>
      <c r="F879" s="5" t="s">
        <v>819</v>
      </c>
      <c r="G879" s="33" t="s">
        <v>61</v>
      </c>
      <c r="H879" s="5">
        <v>1</v>
      </c>
    </row>
    <row r="880" spans="1:8" ht="16.2" x14ac:dyDescent="0.3">
      <c r="A880" s="5">
        <v>878</v>
      </c>
      <c r="B880" s="4" t="s">
        <v>2906</v>
      </c>
      <c r="C880" s="3" t="s">
        <v>2901</v>
      </c>
      <c r="D880" s="4" t="s">
        <v>2891</v>
      </c>
      <c r="E880" s="1" t="s">
        <v>0</v>
      </c>
      <c r="F880" s="5" t="s">
        <v>819</v>
      </c>
      <c r="G880" s="33" t="s">
        <v>61</v>
      </c>
      <c r="H880" s="5">
        <v>1</v>
      </c>
    </row>
    <row r="881" spans="1:8" ht="16.2" x14ac:dyDescent="0.3">
      <c r="A881" s="5">
        <v>879</v>
      </c>
      <c r="B881" s="4" t="s">
        <v>2907</v>
      </c>
      <c r="C881" s="3" t="s">
        <v>2908</v>
      </c>
      <c r="D881" s="4" t="s">
        <v>2891</v>
      </c>
      <c r="E881" s="1" t="s">
        <v>0</v>
      </c>
      <c r="F881" s="5" t="s">
        <v>819</v>
      </c>
      <c r="G881" s="33" t="s">
        <v>61</v>
      </c>
      <c r="H881" s="5">
        <v>1</v>
      </c>
    </row>
    <row r="882" spans="1:8" ht="16.2" x14ac:dyDescent="0.3">
      <c r="A882" s="5">
        <v>880</v>
      </c>
      <c r="B882" s="4" t="s">
        <v>2909</v>
      </c>
      <c r="C882" s="3" t="s">
        <v>2910</v>
      </c>
      <c r="D882" s="4" t="s">
        <v>2891</v>
      </c>
      <c r="E882" s="1" t="s">
        <v>0</v>
      </c>
      <c r="F882" s="5" t="s">
        <v>819</v>
      </c>
      <c r="G882" s="33" t="s">
        <v>61</v>
      </c>
      <c r="H882" s="5">
        <v>1</v>
      </c>
    </row>
    <row r="883" spans="1:8" ht="16.2" x14ac:dyDescent="0.3">
      <c r="A883" s="5">
        <v>881</v>
      </c>
      <c r="B883" s="4" t="s">
        <v>2911</v>
      </c>
      <c r="C883" s="3" t="s">
        <v>2912</v>
      </c>
      <c r="D883" s="4" t="s">
        <v>2891</v>
      </c>
      <c r="E883" s="1" t="s">
        <v>0</v>
      </c>
      <c r="F883" s="5" t="s">
        <v>819</v>
      </c>
      <c r="G883" s="33" t="s">
        <v>61</v>
      </c>
      <c r="H883" s="5">
        <v>1</v>
      </c>
    </row>
    <row r="884" spans="1:8" ht="16.2" x14ac:dyDescent="0.3">
      <c r="A884" s="5">
        <v>882</v>
      </c>
      <c r="B884" s="4" t="s">
        <v>2913</v>
      </c>
      <c r="C884" s="3" t="s">
        <v>2914</v>
      </c>
      <c r="D884" s="4" t="s">
        <v>2891</v>
      </c>
      <c r="E884" s="1" t="s">
        <v>0</v>
      </c>
      <c r="F884" s="5" t="s">
        <v>819</v>
      </c>
      <c r="G884" s="33" t="s">
        <v>61</v>
      </c>
      <c r="H884" s="5">
        <v>1</v>
      </c>
    </row>
    <row r="885" spans="1:8" ht="16.2" x14ac:dyDescent="0.3">
      <c r="A885" s="5">
        <v>883</v>
      </c>
      <c r="B885" s="4" t="s">
        <v>2915</v>
      </c>
      <c r="C885" s="3" t="s">
        <v>2916</v>
      </c>
      <c r="D885" s="4" t="s">
        <v>2891</v>
      </c>
      <c r="E885" s="1" t="s">
        <v>0</v>
      </c>
      <c r="F885" s="5" t="s">
        <v>819</v>
      </c>
      <c r="G885" s="33" t="s">
        <v>61</v>
      </c>
      <c r="H885" s="5">
        <v>1</v>
      </c>
    </row>
    <row r="886" spans="1:8" ht="16.2" x14ac:dyDescent="0.3">
      <c r="A886" s="5">
        <v>884</v>
      </c>
      <c r="B886" s="4" t="s">
        <v>2917</v>
      </c>
      <c r="C886" s="3" t="s">
        <v>2918</v>
      </c>
      <c r="D886" s="4" t="s">
        <v>2891</v>
      </c>
      <c r="E886" s="1" t="s">
        <v>0</v>
      </c>
      <c r="F886" s="5" t="s">
        <v>819</v>
      </c>
      <c r="G886" s="33" t="s">
        <v>61</v>
      </c>
      <c r="H886" s="5">
        <v>1</v>
      </c>
    </row>
    <row r="887" spans="1:8" ht="16.2" x14ac:dyDescent="0.3">
      <c r="A887" s="5">
        <v>885</v>
      </c>
      <c r="B887" s="4" t="s">
        <v>2919</v>
      </c>
      <c r="C887" s="3" t="s">
        <v>2920</v>
      </c>
      <c r="D887" s="4" t="s">
        <v>2891</v>
      </c>
      <c r="E887" s="1" t="s">
        <v>0</v>
      </c>
      <c r="F887" s="5" t="s">
        <v>819</v>
      </c>
      <c r="G887" s="33" t="s">
        <v>61</v>
      </c>
      <c r="H887" s="5">
        <v>1</v>
      </c>
    </row>
    <row r="888" spans="1:8" ht="16.2" x14ac:dyDescent="0.3">
      <c r="A888" s="5">
        <v>886</v>
      </c>
      <c r="B888" s="4" t="s">
        <v>2921</v>
      </c>
      <c r="C888" s="3" t="s">
        <v>2922</v>
      </c>
      <c r="D888" s="4" t="s">
        <v>2891</v>
      </c>
      <c r="E888" s="1" t="s">
        <v>0</v>
      </c>
      <c r="F888" s="5" t="s">
        <v>819</v>
      </c>
      <c r="G888" s="33" t="s">
        <v>61</v>
      </c>
      <c r="H888" s="5">
        <v>1</v>
      </c>
    </row>
    <row r="889" spans="1:8" ht="16.2" x14ac:dyDescent="0.3">
      <c r="A889" s="5">
        <v>887</v>
      </c>
      <c r="B889" s="4" t="s">
        <v>2923</v>
      </c>
      <c r="C889" s="3" t="s">
        <v>2897</v>
      </c>
      <c r="D889" s="4" t="s">
        <v>2891</v>
      </c>
      <c r="E889" s="1" t="s">
        <v>0</v>
      </c>
      <c r="F889" s="5" t="s">
        <v>819</v>
      </c>
      <c r="G889" s="33" t="s">
        <v>61</v>
      </c>
      <c r="H889" s="5">
        <v>1</v>
      </c>
    </row>
    <row r="890" spans="1:8" ht="16.2" x14ac:dyDescent="0.3">
      <c r="A890" s="5">
        <v>888</v>
      </c>
      <c r="B890" s="4" t="s">
        <v>2924</v>
      </c>
      <c r="C890" s="3" t="s">
        <v>2925</v>
      </c>
      <c r="D890" s="4" t="s">
        <v>2891</v>
      </c>
      <c r="E890" s="1" t="s">
        <v>0</v>
      </c>
      <c r="F890" s="5" t="s">
        <v>819</v>
      </c>
      <c r="G890" s="33" t="s">
        <v>61</v>
      </c>
      <c r="H890" s="5">
        <v>1</v>
      </c>
    </row>
    <row r="891" spans="1:8" ht="16.2" x14ac:dyDescent="0.3">
      <c r="A891" s="5">
        <v>889</v>
      </c>
      <c r="B891" s="4" t="s">
        <v>2926</v>
      </c>
      <c r="C891" s="3" t="s">
        <v>2905</v>
      </c>
      <c r="D891" s="4" t="s">
        <v>2891</v>
      </c>
      <c r="E891" s="1" t="s">
        <v>0</v>
      </c>
      <c r="F891" s="5" t="s">
        <v>819</v>
      </c>
      <c r="G891" s="33" t="s">
        <v>61</v>
      </c>
      <c r="H891" s="5">
        <v>1</v>
      </c>
    </row>
    <row r="892" spans="1:8" ht="16.2" x14ac:dyDescent="0.3">
      <c r="A892" s="5">
        <v>890</v>
      </c>
      <c r="B892" s="4" t="s">
        <v>2927</v>
      </c>
      <c r="C892" s="3" t="s">
        <v>2922</v>
      </c>
      <c r="D892" s="4" t="s">
        <v>2891</v>
      </c>
      <c r="E892" s="1" t="s">
        <v>0</v>
      </c>
      <c r="F892" s="5" t="s">
        <v>819</v>
      </c>
      <c r="G892" s="33" t="s">
        <v>61</v>
      </c>
      <c r="H892" s="5">
        <v>1</v>
      </c>
    </row>
    <row r="893" spans="1:8" ht="16.2" x14ac:dyDescent="0.3">
      <c r="A893" s="5">
        <v>891</v>
      </c>
      <c r="B893" s="4" t="s">
        <v>2928</v>
      </c>
      <c r="C893" s="3" t="s">
        <v>2929</v>
      </c>
      <c r="D893" s="4" t="s">
        <v>2891</v>
      </c>
      <c r="E893" s="1" t="s">
        <v>0</v>
      </c>
      <c r="F893" s="5" t="s">
        <v>819</v>
      </c>
      <c r="G893" s="33" t="s">
        <v>61</v>
      </c>
      <c r="H893" s="5">
        <v>1</v>
      </c>
    </row>
    <row r="894" spans="1:8" ht="16.2" x14ac:dyDescent="0.3">
      <c r="A894" s="5">
        <v>892</v>
      </c>
      <c r="B894" s="4" t="s">
        <v>2930</v>
      </c>
      <c r="C894" s="3" t="s">
        <v>2931</v>
      </c>
      <c r="D894" s="4" t="s">
        <v>2891</v>
      </c>
      <c r="E894" s="1" t="s">
        <v>0</v>
      </c>
      <c r="F894" s="5" t="s">
        <v>819</v>
      </c>
      <c r="G894" s="33" t="s">
        <v>61</v>
      </c>
      <c r="H894" s="5">
        <v>1</v>
      </c>
    </row>
    <row r="895" spans="1:8" ht="16.2" x14ac:dyDescent="0.3">
      <c r="A895" s="5">
        <v>893</v>
      </c>
      <c r="B895" s="4" t="s">
        <v>2932</v>
      </c>
      <c r="C895" s="3" t="s">
        <v>2897</v>
      </c>
      <c r="D895" s="4" t="s">
        <v>2891</v>
      </c>
      <c r="E895" s="1" t="s">
        <v>0</v>
      </c>
      <c r="F895" s="5" t="s">
        <v>819</v>
      </c>
      <c r="G895" s="33" t="s">
        <v>61</v>
      </c>
      <c r="H895" s="5">
        <v>1</v>
      </c>
    </row>
    <row r="896" spans="1:8" ht="16.2" x14ac:dyDescent="0.3">
      <c r="A896" s="5">
        <v>894</v>
      </c>
      <c r="B896" s="4" t="s">
        <v>2933</v>
      </c>
      <c r="C896" s="3" t="s">
        <v>2934</v>
      </c>
      <c r="D896" s="4" t="s">
        <v>2891</v>
      </c>
      <c r="E896" s="1" t="s">
        <v>0</v>
      </c>
      <c r="F896" s="5" t="s">
        <v>819</v>
      </c>
      <c r="G896" s="33" t="s">
        <v>61</v>
      </c>
      <c r="H896" s="5">
        <v>1</v>
      </c>
    </row>
    <row r="897" spans="1:8" ht="16.2" x14ac:dyDescent="0.3">
      <c r="A897" s="5">
        <v>895</v>
      </c>
      <c r="B897" s="4" t="s">
        <v>2935</v>
      </c>
      <c r="C897" s="3" t="s">
        <v>2897</v>
      </c>
      <c r="D897" s="4" t="s">
        <v>2891</v>
      </c>
      <c r="E897" s="1" t="s">
        <v>0</v>
      </c>
      <c r="F897" s="5" t="s">
        <v>819</v>
      </c>
      <c r="G897" s="33" t="s">
        <v>61</v>
      </c>
      <c r="H897" s="5">
        <v>1</v>
      </c>
    </row>
    <row r="898" spans="1:8" ht="16.2" x14ac:dyDescent="0.3">
      <c r="A898" s="5">
        <v>896</v>
      </c>
      <c r="B898" s="4" t="s">
        <v>2936</v>
      </c>
      <c r="C898" s="3" t="s">
        <v>2937</v>
      </c>
      <c r="D898" s="4" t="s">
        <v>2891</v>
      </c>
      <c r="E898" s="1" t="s">
        <v>0</v>
      </c>
      <c r="F898" s="5" t="s">
        <v>819</v>
      </c>
      <c r="G898" s="33" t="s">
        <v>61</v>
      </c>
      <c r="H898" s="5">
        <v>1</v>
      </c>
    </row>
    <row r="899" spans="1:8" ht="16.2" x14ac:dyDescent="0.3">
      <c r="A899" s="5">
        <v>897</v>
      </c>
      <c r="B899" s="4" t="s">
        <v>2938</v>
      </c>
      <c r="C899" s="3" t="s">
        <v>2939</v>
      </c>
      <c r="D899" s="4" t="s">
        <v>2891</v>
      </c>
      <c r="E899" s="1" t="s">
        <v>0</v>
      </c>
      <c r="F899" s="5" t="s">
        <v>819</v>
      </c>
      <c r="G899" s="33" t="s">
        <v>61</v>
      </c>
      <c r="H899" s="5">
        <v>1</v>
      </c>
    </row>
    <row r="900" spans="1:8" ht="16.2" x14ac:dyDescent="0.3">
      <c r="A900" s="5">
        <v>898</v>
      </c>
      <c r="B900" s="4" t="s">
        <v>2940</v>
      </c>
      <c r="C900" s="3" t="s">
        <v>2941</v>
      </c>
      <c r="D900" s="4" t="s">
        <v>2891</v>
      </c>
      <c r="E900" s="1" t="s">
        <v>0</v>
      </c>
      <c r="F900" s="5" t="s">
        <v>819</v>
      </c>
      <c r="G900" s="33" t="s">
        <v>61</v>
      </c>
      <c r="H900" s="5">
        <v>1</v>
      </c>
    </row>
    <row r="901" spans="1:8" ht="16.2" x14ac:dyDescent="0.3">
      <c r="A901" s="5">
        <v>899</v>
      </c>
      <c r="B901" s="4" t="s">
        <v>2942</v>
      </c>
      <c r="C901" s="3" t="s">
        <v>2918</v>
      </c>
      <c r="D901" s="4" t="s">
        <v>2891</v>
      </c>
      <c r="E901" s="1" t="s">
        <v>0</v>
      </c>
      <c r="F901" s="5" t="s">
        <v>819</v>
      </c>
      <c r="G901" s="33" t="s">
        <v>61</v>
      </c>
      <c r="H901" s="5">
        <v>1</v>
      </c>
    </row>
    <row r="902" spans="1:8" ht="16.2" x14ac:dyDescent="0.3">
      <c r="A902" s="5">
        <v>900</v>
      </c>
      <c r="B902" s="4" t="s">
        <v>2943</v>
      </c>
      <c r="C902" s="3" t="s">
        <v>2934</v>
      </c>
      <c r="D902" s="4" t="s">
        <v>2891</v>
      </c>
      <c r="E902" s="1" t="s">
        <v>0</v>
      </c>
      <c r="F902" s="5" t="s">
        <v>819</v>
      </c>
      <c r="G902" s="33" t="s">
        <v>61</v>
      </c>
      <c r="H902" s="5">
        <v>1</v>
      </c>
    </row>
    <row r="903" spans="1:8" ht="16.2" x14ac:dyDescent="0.3">
      <c r="A903" s="5">
        <v>901</v>
      </c>
      <c r="B903" s="4" t="s">
        <v>2944</v>
      </c>
      <c r="C903" s="3" t="s">
        <v>2918</v>
      </c>
      <c r="D903" s="4" t="s">
        <v>2891</v>
      </c>
      <c r="E903" s="1" t="s">
        <v>0</v>
      </c>
      <c r="F903" s="5" t="s">
        <v>819</v>
      </c>
      <c r="G903" s="33" t="s">
        <v>61</v>
      </c>
      <c r="H903" s="5">
        <v>1</v>
      </c>
    </row>
    <row r="904" spans="1:8" ht="16.2" x14ac:dyDescent="0.3">
      <c r="A904" s="5">
        <v>902</v>
      </c>
      <c r="B904" s="4" t="s">
        <v>2945</v>
      </c>
      <c r="C904" s="3" t="s">
        <v>2946</v>
      </c>
      <c r="D904" s="4" t="s">
        <v>2891</v>
      </c>
      <c r="E904" s="1" t="s">
        <v>0</v>
      </c>
      <c r="F904" s="5" t="s">
        <v>819</v>
      </c>
      <c r="G904" s="33" t="s">
        <v>61</v>
      </c>
      <c r="H904" s="5">
        <v>1</v>
      </c>
    </row>
    <row r="905" spans="1:8" ht="16.2" x14ac:dyDescent="0.3">
      <c r="A905" s="5">
        <v>903</v>
      </c>
      <c r="B905" s="4" t="s">
        <v>2947</v>
      </c>
      <c r="C905" s="3" t="s">
        <v>2897</v>
      </c>
      <c r="D905" s="4" t="s">
        <v>2891</v>
      </c>
      <c r="E905" s="1" t="s">
        <v>0</v>
      </c>
      <c r="F905" s="5" t="s">
        <v>819</v>
      </c>
      <c r="G905" s="33" t="s">
        <v>61</v>
      </c>
      <c r="H905" s="5">
        <v>1</v>
      </c>
    </row>
    <row r="906" spans="1:8" ht="16.2" x14ac:dyDescent="0.3">
      <c r="A906" s="5">
        <v>904</v>
      </c>
      <c r="B906" s="4" t="s">
        <v>2948</v>
      </c>
      <c r="C906" s="3" t="s">
        <v>2949</v>
      </c>
      <c r="D906" s="4" t="s">
        <v>2891</v>
      </c>
      <c r="E906" s="1" t="s">
        <v>0</v>
      </c>
      <c r="F906" s="5" t="s">
        <v>819</v>
      </c>
      <c r="G906" s="33" t="s">
        <v>61</v>
      </c>
      <c r="H906" s="5">
        <v>1</v>
      </c>
    </row>
    <row r="907" spans="1:8" ht="16.2" x14ac:dyDescent="0.3">
      <c r="A907" s="5">
        <v>905</v>
      </c>
      <c r="B907" s="4" t="s">
        <v>2950</v>
      </c>
      <c r="C907" s="3" t="s">
        <v>2890</v>
      </c>
      <c r="D907" s="4" t="s">
        <v>2891</v>
      </c>
      <c r="E907" s="1" t="s">
        <v>0</v>
      </c>
      <c r="F907" s="5" t="s">
        <v>819</v>
      </c>
      <c r="G907" s="33" t="s">
        <v>61</v>
      </c>
      <c r="H907" s="5">
        <v>1</v>
      </c>
    </row>
    <row r="908" spans="1:8" ht="16.2" x14ac:dyDescent="0.3">
      <c r="A908" s="5">
        <v>906</v>
      </c>
      <c r="B908" s="4" t="s">
        <v>2951</v>
      </c>
      <c r="C908" s="3" t="s">
        <v>2918</v>
      </c>
      <c r="D908" s="4" t="s">
        <v>2891</v>
      </c>
      <c r="E908" s="1" t="s">
        <v>0</v>
      </c>
      <c r="F908" s="5" t="s">
        <v>819</v>
      </c>
      <c r="G908" s="33" t="s">
        <v>61</v>
      </c>
      <c r="H908" s="5">
        <v>1</v>
      </c>
    </row>
    <row r="909" spans="1:8" ht="16.2" x14ac:dyDescent="0.3">
      <c r="A909" s="5">
        <v>907</v>
      </c>
      <c r="B909" s="4" t="s">
        <v>2952</v>
      </c>
      <c r="C909" s="3" t="s">
        <v>2901</v>
      </c>
      <c r="D909" s="4" t="s">
        <v>2891</v>
      </c>
      <c r="E909" s="1" t="s">
        <v>0</v>
      </c>
      <c r="F909" s="5" t="s">
        <v>819</v>
      </c>
      <c r="G909" s="33" t="s">
        <v>61</v>
      </c>
      <c r="H909" s="5">
        <v>1</v>
      </c>
    </row>
    <row r="910" spans="1:8" ht="16.2" x14ac:dyDescent="0.3">
      <c r="A910" s="5">
        <v>908</v>
      </c>
      <c r="B910" s="4" t="s">
        <v>2953</v>
      </c>
      <c r="C910" s="3" t="s">
        <v>2954</v>
      </c>
      <c r="D910" s="4" t="s">
        <v>2891</v>
      </c>
      <c r="E910" s="1" t="s">
        <v>0</v>
      </c>
      <c r="F910" s="5" t="s">
        <v>819</v>
      </c>
      <c r="G910" s="33" t="s">
        <v>61</v>
      </c>
      <c r="H910" s="5">
        <v>1</v>
      </c>
    </row>
    <row r="911" spans="1:8" ht="16.2" x14ac:dyDescent="0.3">
      <c r="A911" s="5">
        <v>909</v>
      </c>
      <c r="B911" s="4" t="s">
        <v>2955</v>
      </c>
      <c r="C911" s="3"/>
      <c r="D911" s="4" t="s">
        <v>2891</v>
      </c>
      <c r="E911" s="1" t="s">
        <v>0</v>
      </c>
      <c r="F911" s="5" t="s">
        <v>1020</v>
      </c>
      <c r="G911" s="33" t="s">
        <v>61</v>
      </c>
      <c r="H911" s="5">
        <v>1</v>
      </c>
    </row>
    <row r="912" spans="1:8" ht="16.2" x14ac:dyDescent="0.3">
      <c r="A912" s="5">
        <v>910</v>
      </c>
      <c r="B912" s="4" t="s">
        <v>2956</v>
      </c>
      <c r="C912" s="3"/>
      <c r="D912" s="4" t="s">
        <v>2891</v>
      </c>
      <c r="E912" s="1" t="s">
        <v>0</v>
      </c>
      <c r="F912" s="5" t="s">
        <v>1020</v>
      </c>
      <c r="G912" s="33" t="s">
        <v>61</v>
      </c>
      <c r="H912" s="5">
        <v>1</v>
      </c>
    </row>
    <row r="913" spans="1:8" ht="16.2" x14ac:dyDescent="0.3">
      <c r="A913" s="5">
        <v>911</v>
      </c>
      <c r="B913" s="4" t="s">
        <v>2957</v>
      </c>
      <c r="C913" s="3"/>
      <c r="D913" s="4" t="s">
        <v>2891</v>
      </c>
      <c r="E913" s="1" t="s">
        <v>0</v>
      </c>
      <c r="F913" s="5" t="s">
        <v>1020</v>
      </c>
      <c r="G913" s="33" t="s">
        <v>61</v>
      </c>
      <c r="H913" s="5">
        <v>1</v>
      </c>
    </row>
    <row r="914" spans="1:8" ht="16.2" x14ac:dyDescent="0.3">
      <c r="A914" s="5">
        <v>912</v>
      </c>
      <c r="B914" s="4" t="s">
        <v>2958</v>
      </c>
      <c r="C914" s="3"/>
      <c r="D914" s="4" t="s">
        <v>2891</v>
      </c>
      <c r="E914" s="1" t="s">
        <v>0</v>
      </c>
      <c r="F914" s="5" t="s">
        <v>1020</v>
      </c>
      <c r="G914" s="33" t="s">
        <v>61</v>
      </c>
      <c r="H914" s="5">
        <v>1</v>
      </c>
    </row>
    <row r="915" spans="1:8" ht="16.2" x14ac:dyDescent="0.3">
      <c r="A915" s="5">
        <v>913</v>
      </c>
      <c r="B915" s="4" t="s">
        <v>2959</v>
      </c>
      <c r="C915" s="3"/>
      <c r="D915" s="4" t="s">
        <v>2891</v>
      </c>
      <c r="E915" s="1" t="s">
        <v>0</v>
      </c>
      <c r="F915" s="5" t="s">
        <v>1020</v>
      </c>
      <c r="G915" s="33" t="s">
        <v>61</v>
      </c>
      <c r="H915" s="5">
        <v>1</v>
      </c>
    </row>
    <row r="916" spans="1:8" ht="16.2" x14ac:dyDescent="0.3">
      <c r="A916" s="5">
        <v>914</v>
      </c>
      <c r="B916" s="4" t="s">
        <v>2960</v>
      </c>
      <c r="C916" s="3"/>
      <c r="D916" s="4" t="s">
        <v>2891</v>
      </c>
      <c r="E916" s="1" t="s">
        <v>0</v>
      </c>
      <c r="F916" s="5" t="s">
        <v>1020</v>
      </c>
      <c r="G916" s="33" t="s">
        <v>61</v>
      </c>
      <c r="H916" s="5">
        <v>1</v>
      </c>
    </row>
    <row r="917" spans="1:8" ht="16.2" x14ac:dyDescent="0.3">
      <c r="A917" s="5">
        <v>915</v>
      </c>
      <c r="B917" s="4" t="s">
        <v>2961</v>
      </c>
      <c r="C917" s="3"/>
      <c r="D917" s="4" t="s">
        <v>2891</v>
      </c>
      <c r="E917" s="1" t="s">
        <v>0</v>
      </c>
      <c r="F917" s="5" t="s">
        <v>1020</v>
      </c>
      <c r="G917" s="33" t="s">
        <v>61</v>
      </c>
      <c r="H917" s="5">
        <v>1</v>
      </c>
    </row>
    <row r="918" spans="1:8" ht="16.2" x14ac:dyDescent="0.3">
      <c r="A918" s="5">
        <v>916</v>
      </c>
      <c r="B918" s="4" t="s">
        <v>2962</v>
      </c>
      <c r="C918" s="3"/>
      <c r="D918" s="4" t="s">
        <v>2891</v>
      </c>
      <c r="E918" s="1" t="s">
        <v>0</v>
      </c>
      <c r="F918" s="5" t="s">
        <v>1020</v>
      </c>
      <c r="G918" s="33" t="s">
        <v>61</v>
      </c>
      <c r="H918" s="5">
        <v>1</v>
      </c>
    </row>
    <row r="919" spans="1:8" ht="16.2" x14ac:dyDescent="0.3">
      <c r="A919" s="5">
        <v>917</v>
      </c>
      <c r="B919" s="4" t="s">
        <v>2963</v>
      </c>
      <c r="C919" s="3"/>
      <c r="D919" s="4" t="s">
        <v>2891</v>
      </c>
      <c r="E919" s="1" t="s">
        <v>0</v>
      </c>
      <c r="F919" s="5" t="s">
        <v>1020</v>
      </c>
      <c r="G919" s="33" t="s">
        <v>61</v>
      </c>
      <c r="H919" s="5">
        <v>1</v>
      </c>
    </row>
    <row r="920" spans="1:8" ht="16.2" x14ac:dyDescent="0.3">
      <c r="A920" s="5">
        <v>918</v>
      </c>
      <c r="B920" s="4" t="s">
        <v>2964</v>
      </c>
      <c r="C920" s="3" t="s">
        <v>2965</v>
      </c>
      <c r="D920" s="4" t="s">
        <v>2891</v>
      </c>
      <c r="E920" s="1" t="s">
        <v>0</v>
      </c>
      <c r="F920" s="5" t="s">
        <v>819</v>
      </c>
      <c r="G920" s="33" t="s">
        <v>62</v>
      </c>
      <c r="H920" s="5">
        <v>39</v>
      </c>
    </row>
    <row r="921" spans="1:8" ht="16.2" x14ac:dyDescent="0.3">
      <c r="A921" s="5">
        <v>919</v>
      </c>
      <c r="B921" s="4" t="s">
        <v>2966</v>
      </c>
      <c r="C921" s="3" t="s">
        <v>85</v>
      </c>
      <c r="D921" s="4" t="s">
        <v>85</v>
      </c>
      <c r="E921" s="1" t="s">
        <v>0</v>
      </c>
      <c r="F921" s="5" t="s">
        <v>75</v>
      </c>
      <c r="G921" s="33" t="s">
        <v>2967</v>
      </c>
      <c r="H921" s="5">
        <v>3</v>
      </c>
    </row>
    <row r="922" spans="1:8" ht="16.2" x14ac:dyDescent="0.3">
      <c r="A922" s="5">
        <v>920</v>
      </c>
      <c r="B922" s="4" t="s">
        <v>2968</v>
      </c>
      <c r="C922" s="3" t="s">
        <v>1941</v>
      </c>
      <c r="D922" s="4" t="s">
        <v>1941</v>
      </c>
      <c r="E922" s="4" t="s">
        <v>0</v>
      </c>
      <c r="F922" s="5" t="s">
        <v>73</v>
      </c>
      <c r="G922" s="33" t="s">
        <v>63</v>
      </c>
      <c r="H922" s="5">
        <v>1</v>
      </c>
    </row>
    <row r="923" spans="1:8" ht="16.2" x14ac:dyDescent="0.3">
      <c r="A923" s="5">
        <v>921</v>
      </c>
      <c r="B923" s="4" t="s">
        <v>2969</v>
      </c>
      <c r="C923" s="3" t="s">
        <v>2970</v>
      </c>
      <c r="D923" s="4" t="s">
        <v>2971</v>
      </c>
      <c r="E923" s="4" t="s">
        <v>0</v>
      </c>
      <c r="F923" s="5" t="s">
        <v>74</v>
      </c>
      <c r="G923" s="33" t="s">
        <v>1006</v>
      </c>
      <c r="H923" s="5">
        <v>10</v>
      </c>
    </row>
    <row r="924" spans="1:8" ht="16.2" x14ac:dyDescent="0.3">
      <c r="A924" s="5">
        <v>922</v>
      </c>
      <c r="B924" s="4" t="s">
        <v>2972</v>
      </c>
      <c r="C924" s="3" t="s">
        <v>2970</v>
      </c>
      <c r="D924" s="4" t="s">
        <v>2971</v>
      </c>
      <c r="E924" s="4" t="s">
        <v>0</v>
      </c>
      <c r="F924" s="5" t="s">
        <v>74</v>
      </c>
      <c r="G924" s="33" t="s">
        <v>2973</v>
      </c>
      <c r="H924" s="5">
        <v>12</v>
      </c>
    </row>
    <row r="925" spans="1:8" ht="16.2" x14ac:dyDescent="0.3">
      <c r="A925" s="5">
        <v>923</v>
      </c>
      <c r="B925" s="4" t="s">
        <v>2974</v>
      </c>
      <c r="C925" s="3" t="s">
        <v>1941</v>
      </c>
      <c r="D925" s="4" t="s">
        <v>1941</v>
      </c>
      <c r="E925" s="4" t="s">
        <v>0</v>
      </c>
      <c r="F925" s="5" t="s">
        <v>73</v>
      </c>
      <c r="G925" s="33" t="s">
        <v>1032</v>
      </c>
      <c r="H925" s="5">
        <v>4</v>
      </c>
    </row>
    <row r="926" spans="1:8" ht="16.2" x14ac:dyDescent="0.3">
      <c r="A926" s="5">
        <v>924</v>
      </c>
      <c r="B926" s="4" t="s">
        <v>2975</v>
      </c>
      <c r="C926" s="3" t="s">
        <v>1941</v>
      </c>
      <c r="D926" s="4" t="s">
        <v>1941</v>
      </c>
      <c r="E926" s="4" t="s">
        <v>0</v>
      </c>
      <c r="F926" s="5" t="s">
        <v>75</v>
      </c>
      <c r="G926" s="33" t="s">
        <v>2976</v>
      </c>
      <c r="H926" s="5">
        <v>1</v>
      </c>
    </row>
    <row r="927" spans="1:8" ht="16.2" x14ac:dyDescent="0.3">
      <c r="A927" s="5">
        <v>925</v>
      </c>
      <c r="B927" s="4" t="s">
        <v>2977</v>
      </c>
      <c r="C927" s="3" t="s">
        <v>2978</v>
      </c>
      <c r="D927" s="4" t="s">
        <v>1827</v>
      </c>
      <c r="E927" s="4" t="s">
        <v>0</v>
      </c>
      <c r="F927" s="5" t="s">
        <v>75</v>
      </c>
      <c r="G927" s="33" t="s">
        <v>2979</v>
      </c>
      <c r="H927" s="5">
        <v>1</v>
      </c>
    </row>
    <row r="928" spans="1:8" ht="16.2" x14ac:dyDescent="0.3">
      <c r="A928" s="5">
        <v>926</v>
      </c>
      <c r="B928" s="4" t="s">
        <v>2980</v>
      </c>
      <c r="C928" s="3" t="s">
        <v>2981</v>
      </c>
      <c r="D928" s="4" t="s">
        <v>1941</v>
      </c>
      <c r="E928" s="4" t="s">
        <v>0</v>
      </c>
      <c r="F928" s="5" t="s">
        <v>1020</v>
      </c>
      <c r="G928" s="33" t="s">
        <v>2979</v>
      </c>
      <c r="H928" s="5">
        <v>1</v>
      </c>
    </row>
    <row r="929" spans="1:8" ht="16.2" x14ac:dyDescent="0.3">
      <c r="A929" s="5">
        <v>927</v>
      </c>
      <c r="B929" s="4" t="s">
        <v>2982</v>
      </c>
      <c r="C929" s="3" t="s">
        <v>2983</v>
      </c>
      <c r="D929" s="4" t="s">
        <v>2984</v>
      </c>
      <c r="E929" s="4" t="s">
        <v>0</v>
      </c>
      <c r="F929" s="5" t="s">
        <v>819</v>
      </c>
      <c r="G929" s="33" t="s">
        <v>2979</v>
      </c>
      <c r="H929" s="5">
        <v>1</v>
      </c>
    </row>
    <row r="930" spans="1:8" ht="16.2" x14ac:dyDescent="0.3">
      <c r="A930" s="5">
        <v>928</v>
      </c>
      <c r="B930" s="4" t="s">
        <v>2985</v>
      </c>
      <c r="C930" s="3" t="s">
        <v>65</v>
      </c>
      <c r="D930" s="4" t="s">
        <v>65</v>
      </c>
      <c r="E930" s="4" t="s">
        <v>2986</v>
      </c>
      <c r="F930" s="5" t="s">
        <v>73</v>
      </c>
      <c r="G930" s="33" t="s">
        <v>2987</v>
      </c>
      <c r="H930" s="5">
        <v>1</v>
      </c>
    </row>
    <row r="931" spans="1:8" ht="16.2" x14ac:dyDescent="0.3">
      <c r="A931" s="5">
        <v>929</v>
      </c>
      <c r="B931" s="4" t="s">
        <v>2988</v>
      </c>
      <c r="C931" s="3" t="s">
        <v>2989</v>
      </c>
      <c r="D931" s="4" t="s">
        <v>2990</v>
      </c>
      <c r="E931" s="4" t="s">
        <v>0</v>
      </c>
      <c r="F931" s="5" t="s">
        <v>74</v>
      </c>
      <c r="G931" s="33" t="s">
        <v>2991</v>
      </c>
      <c r="H931" s="5">
        <v>1</v>
      </c>
    </row>
    <row r="932" spans="1:8" ht="16.2" x14ac:dyDescent="0.3">
      <c r="A932" s="5">
        <v>930</v>
      </c>
      <c r="B932" s="4" t="s">
        <v>2992</v>
      </c>
      <c r="C932" s="3" t="s">
        <v>2993</v>
      </c>
      <c r="D932" s="4" t="s">
        <v>1941</v>
      </c>
      <c r="E932" s="4" t="s">
        <v>0</v>
      </c>
      <c r="F932" s="5" t="s">
        <v>73</v>
      </c>
      <c r="G932" s="33" t="s">
        <v>2991</v>
      </c>
      <c r="H932" s="5">
        <v>1</v>
      </c>
    </row>
    <row r="933" spans="1:8" ht="16.2" x14ac:dyDescent="0.3">
      <c r="A933" s="5">
        <v>931</v>
      </c>
      <c r="B933" s="4" t="s">
        <v>2994</v>
      </c>
      <c r="C933" s="3" t="s">
        <v>2995</v>
      </c>
      <c r="D933" s="4" t="s">
        <v>2996</v>
      </c>
      <c r="E933" s="4" t="s">
        <v>0</v>
      </c>
      <c r="F933" s="5" t="s">
        <v>75</v>
      </c>
      <c r="G933" s="33" t="s">
        <v>2991</v>
      </c>
      <c r="H933" s="5">
        <v>1</v>
      </c>
    </row>
    <row r="934" spans="1:8" ht="16.2" x14ac:dyDescent="0.3">
      <c r="A934" s="5">
        <v>932</v>
      </c>
      <c r="B934" s="4" t="s">
        <v>2997</v>
      </c>
      <c r="C934" s="3" t="s">
        <v>2998</v>
      </c>
      <c r="D934" s="4" t="s">
        <v>2117</v>
      </c>
      <c r="E934" s="4" t="s">
        <v>0</v>
      </c>
      <c r="F934" s="5" t="s">
        <v>73</v>
      </c>
      <c r="G934" s="33" t="s">
        <v>2991</v>
      </c>
      <c r="H934" s="5">
        <v>1</v>
      </c>
    </row>
    <row r="935" spans="1:8" ht="16.2" x14ac:dyDescent="0.3">
      <c r="A935" s="5">
        <v>933</v>
      </c>
      <c r="B935" s="4" t="s">
        <v>2999</v>
      </c>
      <c r="C935" s="3" t="s">
        <v>3000</v>
      </c>
      <c r="D935" s="4" t="s">
        <v>3001</v>
      </c>
      <c r="E935" s="4" t="s">
        <v>0</v>
      </c>
      <c r="F935" s="5" t="s">
        <v>75</v>
      </c>
      <c r="G935" s="33" t="s">
        <v>2991</v>
      </c>
      <c r="H935" s="5">
        <v>1</v>
      </c>
    </row>
    <row r="936" spans="1:8" ht="16.2" x14ac:dyDescent="0.3">
      <c r="A936" s="5">
        <v>934</v>
      </c>
      <c r="B936" s="4" t="s">
        <v>3002</v>
      </c>
      <c r="C936" s="3" t="s">
        <v>3003</v>
      </c>
      <c r="D936" s="4" t="s">
        <v>3004</v>
      </c>
      <c r="E936" s="4" t="s">
        <v>0</v>
      </c>
      <c r="F936" s="5" t="s">
        <v>75</v>
      </c>
      <c r="G936" s="33" t="s">
        <v>2991</v>
      </c>
      <c r="H936" s="5">
        <v>1</v>
      </c>
    </row>
    <row r="937" spans="1:8" ht="16.2" x14ac:dyDescent="0.3">
      <c r="A937" s="5">
        <v>935</v>
      </c>
      <c r="B937" s="4" t="s">
        <v>3005</v>
      </c>
      <c r="C937" s="3" t="s">
        <v>70</v>
      </c>
      <c r="D937" s="4" t="s">
        <v>3006</v>
      </c>
      <c r="E937" s="4" t="s">
        <v>0</v>
      </c>
      <c r="F937" s="5" t="s">
        <v>74</v>
      </c>
      <c r="G937" s="4" t="s">
        <v>3007</v>
      </c>
      <c r="H937" s="5">
        <v>1</v>
      </c>
    </row>
    <row r="938" spans="1:8" ht="16.2" x14ac:dyDescent="0.3">
      <c r="A938" s="5">
        <v>936</v>
      </c>
      <c r="B938" s="4" t="s">
        <v>3008</v>
      </c>
      <c r="C938" s="3" t="s">
        <v>3009</v>
      </c>
      <c r="D938" s="4" t="s">
        <v>3006</v>
      </c>
      <c r="E938" s="4" t="s">
        <v>0</v>
      </c>
      <c r="F938" s="5" t="s">
        <v>74</v>
      </c>
      <c r="G938" s="4" t="s">
        <v>3007</v>
      </c>
      <c r="H938" s="5">
        <v>1</v>
      </c>
    </row>
    <row r="939" spans="1:8" ht="16.2" x14ac:dyDescent="0.3">
      <c r="A939" s="5">
        <v>937</v>
      </c>
      <c r="B939" s="4" t="s">
        <v>3010</v>
      </c>
      <c r="C939" s="3" t="s">
        <v>3011</v>
      </c>
      <c r="D939" s="4" t="s">
        <v>3006</v>
      </c>
      <c r="E939" s="4" t="s">
        <v>0</v>
      </c>
      <c r="F939" s="5" t="s">
        <v>74</v>
      </c>
      <c r="G939" s="4" t="s">
        <v>3007</v>
      </c>
      <c r="H939" s="5">
        <v>1</v>
      </c>
    </row>
    <row r="940" spans="1:8" ht="16.2" x14ac:dyDescent="0.3">
      <c r="A940" s="5">
        <v>938</v>
      </c>
      <c r="B940" s="4" t="s">
        <v>3012</v>
      </c>
      <c r="C940" s="3" t="s">
        <v>3013</v>
      </c>
      <c r="D940" s="4" t="s">
        <v>3006</v>
      </c>
      <c r="E940" s="4" t="s">
        <v>0</v>
      </c>
      <c r="F940" s="5" t="s">
        <v>74</v>
      </c>
      <c r="G940" s="4" t="s">
        <v>3007</v>
      </c>
      <c r="H940" s="5">
        <v>1</v>
      </c>
    </row>
    <row r="941" spans="1:8" ht="16.2" x14ac:dyDescent="0.3">
      <c r="A941" s="5">
        <v>939</v>
      </c>
      <c r="B941" s="4" t="s">
        <v>3014</v>
      </c>
      <c r="C941" s="3" t="s">
        <v>3015</v>
      </c>
      <c r="D941" s="4" t="s">
        <v>3006</v>
      </c>
      <c r="E941" s="4" t="s">
        <v>0</v>
      </c>
      <c r="F941" s="5" t="s">
        <v>74</v>
      </c>
      <c r="G941" s="4" t="s">
        <v>3007</v>
      </c>
      <c r="H941" s="5">
        <v>1</v>
      </c>
    </row>
    <row r="942" spans="1:8" ht="16.2" x14ac:dyDescent="0.3">
      <c r="A942" s="5">
        <v>940</v>
      </c>
      <c r="B942" s="4" t="s">
        <v>3016</v>
      </c>
      <c r="C942" s="3" t="s">
        <v>3017</v>
      </c>
      <c r="D942" s="4" t="s">
        <v>3006</v>
      </c>
      <c r="E942" s="4" t="s">
        <v>0</v>
      </c>
      <c r="F942" s="5" t="s">
        <v>74</v>
      </c>
      <c r="G942" s="4" t="s">
        <v>3007</v>
      </c>
      <c r="H942" s="5">
        <v>1</v>
      </c>
    </row>
    <row r="943" spans="1:8" ht="16.2" x14ac:dyDescent="0.3">
      <c r="A943" s="5">
        <v>941</v>
      </c>
      <c r="B943" s="4" t="s">
        <v>3018</v>
      </c>
      <c r="C943" s="3" t="s">
        <v>3019</v>
      </c>
      <c r="D943" s="4" t="s">
        <v>3006</v>
      </c>
      <c r="E943" s="4" t="s">
        <v>0</v>
      </c>
      <c r="F943" s="5" t="s">
        <v>74</v>
      </c>
      <c r="G943" s="4" t="s">
        <v>3007</v>
      </c>
      <c r="H943" s="5">
        <v>1</v>
      </c>
    </row>
    <row r="944" spans="1:8" ht="16.2" x14ac:dyDescent="0.3">
      <c r="A944" s="5">
        <v>942</v>
      </c>
      <c r="B944" s="4" t="s">
        <v>3020</v>
      </c>
      <c r="C944" s="3" t="s">
        <v>3021</v>
      </c>
      <c r="D944" s="4" t="s">
        <v>3006</v>
      </c>
      <c r="E944" s="4" t="s">
        <v>0</v>
      </c>
      <c r="F944" s="5" t="s">
        <v>74</v>
      </c>
      <c r="G944" s="4" t="s">
        <v>3007</v>
      </c>
      <c r="H944" s="5">
        <v>1</v>
      </c>
    </row>
    <row r="945" spans="1:8" ht="16.2" x14ac:dyDescent="0.3">
      <c r="A945" s="5">
        <v>943</v>
      </c>
      <c r="B945" s="4" t="s">
        <v>3022</v>
      </c>
      <c r="C945" s="3" t="s">
        <v>3023</v>
      </c>
      <c r="D945" s="4" t="s">
        <v>3006</v>
      </c>
      <c r="E945" s="4" t="s">
        <v>0</v>
      </c>
      <c r="F945" s="5" t="s">
        <v>74</v>
      </c>
      <c r="G945" s="4" t="s">
        <v>3007</v>
      </c>
      <c r="H945" s="5">
        <v>1</v>
      </c>
    </row>
    <row r="946" spans="1:8" ht="16.2" x14ac:dyDescent="0.3">
      <c r="A946" s="5">
        <v>944</v>
      </c>
      <c r="B946" s="4" t="s">
        <v>3024</v>
      </c>
      <c r="C946" s="3" t="s">
        <v>3025</v>
      </c>
      <c r="D946" s="4" t="s">
        <v>3006</v>
      </c>
      <c r="E946" s="4" t="s">
        <v>0</v>
      </c>
      <c r="F946" s="5" t="s">
        <v>74</v>
      </c>
      <c r="G946" s="4" t="s">
        <v>3007</v>
      </c>
      <c r="H946" s="5">
        <v>1</v>
      </c>
    </row>
    <row r="947" spans="1:8" ht="16.2" x14ac:dyDescent="0.3">
      <c r="A947" s="5">
        <v>945</v>
      </c>
      <c r="B947" s="4" t="s">
        <v>3026</v>
      </c>
      <c r="C947" s="3" t="s">
        <v>3027</v>
      </c>
      <c r="D947" s="4" t="s">
        <v>3006</v>
      </c>
      <c r="E947" s="4" t="s">
        <v>0</v>
      </c>
      <c r="F947" s="5" t="s">
        <v>74</v>
      </c>
      <c r="G947" s="4" t="s">
        <v>3007</v>
      </c>
      <c r="H947" s="5">
        <v>1</v>
      </c>
    </row>
    <row r="948" spans="1:8" ht="16.2" x14ac:dyDescent="0.3">
      <c r="A948" s="5">
        <v>946</v>
      </c>
      <c r="B948" s="4" t="s">
        <v>3028</v>
      </c>
      <c r="C948" s="3" t="s">
        <v>3029</v>
      </c>
      <c r="D948" s="4" t="s">
        <v>3006</v>
      </c>
      <c r="E948" s="4" t="s">
        <v>0</v>
      </c>
      <c r="F948" s="5" t="s">
        <v>74</v>
      </c>
      <c r="G948" s="4" t="s">
        <v>3007</v>
      </c>
      <c r="H948" s="5">
        <v>1</v>
      </c>
    </row>
    <row r="949" spans="1:8" ht="16.2" x14ac:dyDescent="0.3">
      <c r="A949" s="5">
        <v>947</v>
      </c>
      <c r="B949" s="4" t="s">
        <v>3030</v>
      </c>
      <c r="C949" s="3" t="s">
        <v>3031</v>
      </c>
      <c r="D949" s="4" t="s">
        <v>3032</v>
      </c>
      <c r="E949" s="4" t="s">
        <v>0</v>
      </c>
      <c r="F949" s="5" t="s">
        <v>74</v>
      </c>
      <c r="G949" s="4" t="s">
        <v>3033</v>
      </c>
      <c r="H949" s="5">
        <v>1</v>
      </c>
    </row>
    <row r="950" spans="1:8" ht="16.2" x14ac:dyDescent="0.3">
      <c r="A950" s="5">
        <v>948</v>
      </c>
      <c r="B950" s="3" t="s">
        <v>3034</v>
      </c>
      <c r="C950" s="3" t="s">
        <v>3035</v>
      </c>
      <c r="D950" s="4" t="s">
        <v>3036</v>
      </c>
      <c r="E950" s="5" t="s">
        <v>0</v>
      </c>
      <c r="F950" s="5" t="s">
        <v>1159</v>
      </c>
      <c r="G950" s="33" t="s">
        <v>1043</v>
      </c>
      <c r="H950" s="5">
        <v>1</v>
      </c>
    </row>
    <row r="951" spans="1:8" ht="16.2" x14ac:dyDescent="0.3">
      <c r="A951" s="5">
        <v>949</v>
      </c>
      <c r="B951" s="3" t="s">
        <v>3037</v>
      </c>
      <c r="C951" s="3" t="s">
        <v>3038</v>
      </c>
      <c r="D951" s="4" t="s">
        <v>3039</v>
      </c>
      <c r="E951" s="5" t="s">
        <v>0</v>
      </c>
      <c r="F951" s="5" t="s">
        <v>1159</v>
      </c>
      <c r="G951" s="33" t="s">
        <v>1043</v>
      </c>
      <c r="H951" s="5">
        <v>1</v>
      </c>
    </row>
    <row r="952" spans="1:8" ht="16.2" x14ac:dyDescent="0.3">
      <c r="A952" s="5">
        <v>950</v>
      </c>
      <c r="B952" s="3" t="s">
        <v>3040</v>
      </c>
      <c r="C952" s="3" t="s">
        <v>3041</v>
      </c>
      <c r="D952" s="4" t="s">
        <v>3042</v>
      </c>
      <c r="E952" s="5" t="s">
        <v>0</v>
      </c>
      <c r="F952" s="5" t="s">
        <v>1159</v>
      </c>
      <c r="G952" s="33" t="s">
        <v>3043</v>
      </c>
      <c r="H952" s="5">
        <v>1</v>
      </c>
    </row>
    <row r="953" spans="1:8" ht="16.2" x14ac:dyDescent="0.3">
      <c r="A953" s="5">
        <v>951</v>
      </c>
      <c r="B953" s="3" t="s">
        <v>3044</v>
      </c>
      <c r="C953" s="3" t="s">
        <v>3045</v>
      </c>
      <c r="D953" s="4" t="s">
        <v>3046</v>
      </c>
      <c r="E953" s="5" t="s">
        <v>0</v>
      </c>
      <c r="F953" s="5" t="s">
        <v>1159</v>
      </c>
      <c r="G953" s="33" t="s">
        <v>3043</v>
      </c>
      <c r="H953" s="5">
        <v>1</v>
      </c>
    </row>
    <row r="954" spans="1:8" ht="16.2" x14ac:dyDescent="0.3">
      <c r="A954" s="5">
        <v>952</v>
      </c>
      <c r="B954" s="3" t="s">
        <v>3047</v>
      </c>
      <c r="C954" s="3" t="s">
        <v>3048</v>
      </c>
      <c r="D954" s="4" t="s">
        <v>3049</v>
      </c>
      <c r="E954" s="5" t="s">
        <v>0</v>
      </c>
      <c r="F954" s="5" t="s">
        <v>1159</v>
      </c>
      <c r="G954" s="33" t="s">
        <v>3043</v>
      </c>
      <c r="H954" s="5">
        <v>1</v>
      </c>
    </row>
    <row r="955" spans="1:8" ht="16.2" x14ac:dyDescent="0.3">
      <c r="A955" s="5">
        <v>953</v>
      </c>
      <c r="B955" s="3" t="s">
        <v>3050</v>
      </c>
      <c r="C955" s="3" t="s">
        <v>3048</v>
      </c>
      <c r="D955" s="4" t="s">
        <v>3049</v>
      </c>
      <c r="E955" s="5" t="s">
        <v>0</v>
      </c>
      <c r="F955" s="5" t="s">
        <v>1159</v>
      </c>
      <c r="G955" s="33" t="s">
        <v>3043</v>
      </c>
      <c r="H955" s="5">
        <v>1</v>
      </c>
    </row>
    <row r="956" spans="1:8" ht="16.2" x14ac:dyDescent="0.3">
      <c r="A956" s="5">
        <v>954</v>
      </c>
      <c r="B956" s="3" t="s">
        <v>3051</v>
      </c>
      <c r="C956" s="3" t="s">
        <v>3052</v>
      </c>
      <c r="D956" s="4" t="s">
        <v>3053</v>
      </c>
      <c r="E956" s="5" t="s">
        <v>0</v>
      </c>
      <c r="F956" s="5" t="s">
        <v>1159</v>
      </c>
      <c r="G956" s="33" t="s">
        <v>3043</v>
      </c>
      <c r="H956" s="5">
        <v>1</v>
      </c>
    </row>
    <row r="957" spans="1:8" ht="16.2" x14ac:dyDescent="0.3">
      <c r="A957" s="5">
        <v>955</v>
      </c>
      <c r="B957" s="3" t="s">
        <v>3054</v>
      </c>
      <c r="C957" s="3" t="s">
        <v>3055</v>
      </c>
      <c r="D957" s="4" t="s">
        <v>3056</v>
      </c>
      <c r="E957" s="5" t="s">
        <v>0</v>
      </c>
      <c r="F957" s="5" t="s">
        <v>1159</v>
      </c>
      <c r="G957" s="33" t="s">
        <v>3043</v>
      </c>
      <c r="H957" s="5">
        <v>1</v>
      </c>
    </row>
    <row r="958" spans="1:8" ht="16.2" x14ac:dyDescent="0.3">
      <c r="A958" s="5">
        <v>956</v>
      </c>
      <c r="B958" s="3" t="s">
        <v>3057</v>
      </c>
      <c r="C958" s="3" t="s">
        <v>3058</v>
      </c>
      <c r="D958" s="4" t="s">
        <v>3059</v>
      </c>
      <c r="E958" s="5" t="s">
        <v>0</v>
      </c>
      <c r="F958" s="5" t="s">
        <v>1159</v>
      </c>
      <c r="G958" s="33" t="s">
        <v>3043</v>
      </c>
      <c r="H958" s="5">
        <v>1</v>
      </c>
    </row>
    <row r="959" spans="1:8" ht="16.2" x14ac:dyDescent="0.3">
      <c r="A959" s="5">
        <v>957</v>
      </c>
      <c r="B959" s="3" t="s">
        <v>3060</v>
      </c>
      <c r="C959" s="3" t="s">
        <v>3061</v>
      </c>
      <c r="D959" s="4" t="s">
        <v>3036</v>
      </c>
      <c r="E959" s="5" t="s">
        <v>0</v>
      </c>
      <c r="F959" s="5" t="s">
        <v>1159</v>
      </c>
      <c r="G959" s="33" t="s">
        <v>3043</v>
      </c>
      <c r="H959" s="5">
        <v>1</v>
      </c>
    </row>
    <row r="960" spans="1:8" ht="16.2" x14ac:dyDescent="0.3">
      <c r="A960" s="5">
        <v>958</v>
      </c>
      <c r="B960" s="3" t="s">
        <v>3062</v>
      </c>
      <c r="C960" s="3" t="s">
        <v>3063</v>
      </c>
      <c r="D960" s="4" t="s">
        <v>3056</v>
      </c>
      <c r="E960" s="5" t="s">
        <v>0</v>
      </c>
      <c r="F960" s="5" t="s">
        <v>1159</v>
      </c>
      <c r="G960" s="33" t="s">
        <v>3043</v>
      </c>
      <c r="H960" s="5">
        <v>1</v>
      </c>
    </row>
    <row r="961" spans="1:8" ht="16.2" x14ac:dyDescent="0.3">
      <c r="A961" s="5">
        <v>959</v>
      </c>
      <c r="B961" s="3" t="s">
        <v>3064</v>
      </c>
      <c r="C961" s="3" t="s">
        <v>3065</v>
      </c>
      <c r="D961" s="4" t="s">
        <v>3066</v>
      </c>
      <c r="E961" s="5" t="s">
        <v>0</v>
      </c>
      <c r="F961" s="5" t="s">
        <v>1159</v>
      </c>
      <c r="G961" s="33" t="s">
        <v>3043</v>
      </c>
      <c r="H961" s="5">
        <v>1</v>
      </c>
    </row>
    <row r="962" spans="1:8" ht="16.2" x14ac:dyDescent="0.3">
      <c r="A962" s="5">
        <v>960</v>
      </c>
      <c r="B962" s="3" t="s">
        <v>3067</v>
      </c>
      <c r="C962" s="3" t="s">
        <v>3068</v>
      </c>
      <c r="D962" s="4" t="s">
        <v>3069</v>
      </c>
      <c r="E962" s="5" t="s">
        <v>0</v>
      </c>
      <c r="F962" s="5" t="s">
        <v>1159</v>
      </c>
      <c r="G962" s="33" t="s">
        <v>3043</v>
      </c>
      <c r="H962" s="5">
        <v>1</v>
      </c>
    </row>
    <row r="963" spans="1:8" ht="16.2" x14ac:dyDescent="0.3">
      <c r="A963" s="5">
        <v>961</v>
      </c>
      <c r="B963" s="3" t="s">
        <v>3070</v>
      </c>
      <c r="C963" s="3" t="s">
        <v>3071</v>
      </c>
      <c r="D963" s="4" t="s">
        <v>3072</v>
      </c>
      <c r="E963" s="5" t="s">
        <v>0</v>
      </c>
      <c r="F963" s="5" t="s">
        <v>1159</v>
      </c>
      <c r="G963" s="33" t="s">
        <v>3043</v>
      </c>
      <c r="H963" s="5">
        <v>1</v>
      </c>
    </row>
    <row r="964" spans="1:8" ht="16.2" x14ac:dyDescent="0.3">
      <c r="A964" s="5">
        <v>962</v>
      </c>
      <c r="B964" s="4" t="s">
        <v>3073</v>
      </c>
      <c r="C964" s="3" t="s">
        <v>3074</v>
      </c>
      <c r="D964" s="4" t="s">
        <v>3075</v>
      </c>
      <c r="E964" s="5" t="s">
        <v>0</v>
      </c>
      <c r="F964" s="5" t="s">
        <v>73</v>
      </c>
      <c r="G964" s="33" t="s">
        <v>1050</v>
      </c>
      <c r="H964" s="5">
        <v>1</v>
      </c>
    </row>
    <row r="965" spans="1:8" ht="16.2" x14ac:dyDescent="0.3">
      <c r="A965" s="5">
        <v>963</v>
      </c>
      <c r="B965" s="4" t="s">
        <v>3076</v>
      </c>
      <c r="C965" s="3" t="s">
        <v>3077</v>
      </c>
      <c r="D965" s="4" t="s">
        <v>3078</v>
      </c>
      <c r="E965" s="5" t="s">
        <v>0</v>
      </c>
      <c r="F965" s="5" t="s">
        <v>1020</v>
      </c>
      <c r="G965" s="33" t="s">
        <v>1050</v>
      </c>
      <c r="H965" s="5">
        <v>1</v>
      </c>
    </row>
    <row r="966" spans="1:8" ht="16.2" x14ac:dyDescent="0.3">
      <c r="A966" s="5">
        <v>964</v>
      </c>
      <c r="B966" s="3" t="s">
        <v>3079</v>
      </c>
      <c r="C966" s="3" t="s">
        <v>3080</v>
      </c>
      <c r="D966" s="4" t="s">
        <v>3081</v>
      </c>
      <c r="E966" s="5" t="s">
        <v>0</v>
      </c>
      <c r="F966" s="5" t="s">
        <v>1020</v>
      </c>
      <c r="G966" s="33" t="s">
        <v>1050</v>
      </c>
      <c r="H966" s="5">
        <v>1</v>
      </c>
    </row>
    <row r="967" spans="1:8" ht="16.2" x14ac:dyDescent="0.3">
      <c r="A967" s="5">
        <v>965</v>
      </c>
      <c r="B967" s="3" t="s">
        <v>3082</v>
      </c>
      <c r="C967" s="3" t="s">
        <v>3083</v>
      </c>
      <c r="D967" s="4" t="s">
        <v>3084</v>
      </c>
      <c r="E967" s="5" t="s">
        <v>0</v>
      </c>
      <c r="F967" s="5" t="s">
        <v>73</v>
      </c>
      <c r="G967" s="33" t="s">
        <v>1050</v>
      </c>
      <c r="H967" s="5">
        <v>1</v>
      </c>
    </row>
    <row r="968" spans="1:8" ht="16.2" x14ac:dyDescent="0.3">
      <c r="A968" s="5">
        <v>966</v>
      </c>
      <c r="B968" s="4" t="s">
        <v>3085</v>
      </c>
      <c r="C968" s="3" t="s">
        <v>3086</v>
      </c>
      <c r="D968" s="4" t="s">
        <v>3087</v>
      </c>
      <c r="E968" s="5" t="s">
        <v>0</v>
      </c>
      <c r="F968" s="5" t="s">
        <v>1020</v>
      </c>
      <c r="G968" s="33" t="s">
        <v>3088</v>
      </c>
      <c r="H968" s="5">
        <v>1</v>
      </c>
    </row>
    <row r="969" spans="1:8" ht="16.2" x14ac:dyDescent="0.3">
      <c r="A969" s="5">
        <v>967</v>
      </c>
      <c r="B969" s="4" t="s">
        <v>3089</v>
      </c>
      <c r="C969" s="3" t="s">
        <v>3090</v>
      </c>
      <c r="D969" s="4" t="s">
        <v>3091</v>
      </c>
      <c r="E969" s="5" t="s">
        <v>0</v>
      </c>
      <c r="F969" s="5" t="s">
        <v>1020</v>
      </c>
      <c r="G969" s="33" t="s">
        <v>3088</v>
      </c>
      <c r="H969" s="5">
        <v>1</v>
      </c>
    </row>
    <row r="970" spans="1:8" ht="16.2" x14ac:dyDescent="0.3">
      <c r="A970" s="5">
        <v>968</v>
      </c>
      <c r="B970" s="4" t="s">
        <v>3092</v>
      </c>
      <c r="C970" s="3" t="s">
        <v>3093</v>
      </c>
      <c r="D970" s="4" t="s">
        <v>3094</v>
      </c>
      <c r="E970" s="5" t="s">
        <v>0</v>
      </c>
      <c r="F970" s="5" t="s">
        <v>1020</v>
      </c>
      <c r="G970" s="33" t="s">
        <v>3088</v>
      </c>
      <c r="H970" s="5">
        <v>1</v>
      </c>
    </row>
    <row r="971" spans="1:8" ht="16.2" x14ac:dyDescent="0.3">
      <c r="A971" s="5">
        <v>969</v>
      </c>
      <c r="B971" s="4" t="s">
        <v>3095</v>
      </c>
      <c r="C971" s="3" t="s">
        <v>3096</v>
      </c>
      <c r="D971" s="4" t="s">
        <v>3097</v>
      </c>
      <c r="E971" s="5" t="s">
        <v>0</v>
      </c>
      <c r="F971" s="5" t="s">
        <v>1020</v>
      </c>
      <c r="G971" s="33" t="s">
        <v>3088</v>
      </c>
      <c r="H971" s="5">
        <v>1</v>
      </c>
    </row>
    <row r="972" spans="1:8" ht="16.2" x14ac:dyDescent="0.3">
      <c r="A972" s="5">
        <v>970</v>
      </c>
      <c r="B972" s="4" t="s">
        <v>3098</v>
      </c>
      <c r="C972" s="3" t="s">
        <v>3099</v>
      </c>
      <c r="D972" s="4" t="s">
        <v>3100</v>
      </c>
      <c r="E972" s="4" t="s">
        <v>0</v>
      </c>
      <c r="F972" s="5" t="s">
        <v>75</v>
      </c>
      <c r="G972" s="33" t="s">
        <v>3101</v>
      </c>
      <c r="H972" s="5">
        <v>1</v>
      </c>
    </row>
    <row r="973" spans="1:8" ht="16.2" x14ac:dyDescent="0.3">
      <c r="A973" s="5">
        <v>971</v>
      </c>
      <c r="B973" s="4" t="s">
        <v>3102</v>
      </c>
      <c r="C973" s="3" t="s">
        <v>3099</v>
      </c>
      <c r="D973" s="4" t="s">
        <v>3100</v>
      </c>
      <c r="E973" s="4" t="s">
        <v>0</v>
      </c>
      <c r="F973" s="5" t="s">
        <v>75</v>
      </c>
      <c r="G973" s="33" t="s">
        <v>3101</v>
      </c>
      <c r="H973" s="5">
        <v>1</v>
      </c>
    </row>
    <row r="974" spans="1:8" ht="16.2" x14ac:dyDescent="0.3">
      <c r="A974" s="5">
        <v>972</v>
      </c>
      <c r="B974" s="34" t="s">
        <v>3103</v>
      </c>
      <c r="C974" s="34" t="s">
        <v>3104</v>
      </c>
      <c r="D974" s="35" t="s">
        <v>3053</v>
      </c>
      <c r="E974" s="36" t="s">
        <v>71</v>
      </c>
      <c r="F974" s="36" t="s">
        <v>3105</v>
      </c>
      <c r="G974" s="35" t="s">
        <v>3106</v>
      </c>
      <c r="H974" s="5">
        <v>1</v>
      </c>
    </row>
    <row r="975" spans="1:8" ht="16.2" x14ac:dyDescent="0.3">
      <c r="A975" s="5">
        <v>973</v>
      </c>
      <c r="B975" s="34" t="s">
        <v>3107</v>
      </c>
      <c r="C975" s="34" t="s">
        <v>3108</v>
      </c>
      <c r="D975" s="35" t="s">
        <v>3053</v>
      </c>
      <c r="E975" s="36" t="s">
        <v>71</v>
      </c>
      <c r="F975" s="36" t="s">
        <v>3105</v>
      </c>
      <c r="G975" s="35" t="s">
        <v>3109</v>
      </c>
      <c r="H975" s="5">
        <v>1</v>
      </c>
    </row>
    <row r="976" spans="1:8" ht="16.2" x14ac:dyDescent="0.3">
      <c r="A976" s="5">
        <v>974</v>
      </c>
      <c r="B976" s="34" t="s">
        <v>3110</v>
      </c>
      <c r="C976" s="34" t="s">
        <v>3111</v>
      </c>
      <c r="D976" s="35" t="s">
        <v>3112</v>
      </c>
      <c r="E976" s="36" t="s">
        <v>71</v>
      </c>
      <c r="F976" s="36" t="s">
        <v>3105</v>
      </c>
      <c r="G976" s="35" t="s">
        <v>3106</v>
      </c>
      <c r="H976" s="5">
        <v>1</v>
      </c>
    </row>
    <row r="977" spans="1:8" ht="16.2" x14ac:dyDescent="0.3">
      <c r="A977" s="5">
        <v>975</v>
      </c>
      <c r="B977" s="34" t="s">
        <v>3113</v>
      </c>
      <c r="C977" s="34" t="s">
        <v>3114</v>
      </c>
      <c r="D977" s="35" t="s">
        <v>1348</v>
      </c>
      <c r="E977" s="36" t="s">
        <v>71</v>
      </c>
      <c r="F977" s="36" t="s">
        <v>3105</v>
      </c>
      <c r="G977" s="35" t="s">
        <v>3106</v>
      </c>
      <c r="H977" s="5">
        <v>1</v>
      </c>
    </row>
    <row r="978" spans="1:8" ht="16.2" x14ac:dyDescent="0.3">
      <c r="A978" s="5">
        <v>976</v>
      </c>
      <c r="B978" s="34" t="s">
        <v>3115</v>
      </c>
      <c r="C978" s="34" t="s">
        <v>3116</v>
      </c>
      <c r="D978" s="35" t="s">
        <v>3117</v>
      </c>
      <c r="E978" s="36" t="s">
        <v>71</v>
      </c>
      <c r="F978" s="36" t="s">
        <v>3105</v>
      </c>
      <c r="G978" s="35" t="s">
        <v>3106</v>
      </c>
      <c r="H978" s="5">
        <v>1</v>
      </c>
    </row>
    <row r="979" spans="1:8" ht="16.2" x14ac:dyDescent="0.3">
      <c r="A979" s="5">
        <v>977</v>
      </c>
      <c r="B979" s="34" t="s">
        <v>3118</v>
      </c>
      <c r="C979" s="34" t="s">
        <v>3119</v>
      </c>
      <c r="D979" s="35" t="s">
        <v>3120</v>
      </c>
      <c r="E979" s="36" t="s">
        <v>71</v>
      </c>
      <c r="F979" s="36" t="s">
        <v>3105</v>
      </c>
      <c r="G979" s="35" t="s">
        <v>3106</v>
      </c>
      <c r="H979" s="5">
        <v>1</v>
      </c>
    </row>
    <row r="980" spans="1:8" ht="16.2" x14ac:dyDescent="0.3">
      <c r="A980" s="5">
        <v>978</v>
      </c>
      <c r="B980" s="34" t="s">
        <v>3121</v>
      </c>
      <c r="C980" s="34" t="s">
        <v>3122</v>
      </c>
      <c r="D980" s="35" t="s">
        <v>3117</v>
      </c>
      <c r="E980" s="36" t="s">
        <v>71</v>
      </c>
      <c r="F980" s="36" t="s">
        <v>3105</v>
      </c>
      <c r="G980" s="35" t="s">
        <v>3106</v>
      </c>
      <c r="H980" s="5">
        <v>1</v>
      </c>
    </row>
    <row r="981" spans="1:8" ht="16.2" x14ac:dyDescent="0.3">
      <c r="A981" s="5">
        <v>979</v>
      </c>
      <c r="B981" s="34" t="s">
        <v>3123</v>
      </c>
      <c r="C981" s="34" t="s">
        <v>3124</v>
      </c>
      <c r="D981" s="35" t="s">
        <v>3125</v>
      </c>
      <c r="E981" s="36" t="s">
        <v>71</v>
      </c>
      <c r="F981" s="36" t="s">
        <v>3105</v>
      </c>
      <c r="G981" s="35" t="s">
        <v>3106</v>
      </c>
      <c r="H981" s="5">
        <v>1</v>
      </c>
    </row>
    <row r="982" spans="1:8" ht="16.2" x14ac:dyDescent="0.3">
      <c r="A982" s="5">
        <v>980</v>
      </c>
      <c r="B982" s="34" t="s">
        <v>3126</v>
      </c>
      <c r="C982" s="34" t="s">
        <v>3127</v>
      </c>
      <c r="D982" s="35" t="s">
        <v>3128</v>
      </c>
      <c r="E982" s="36" t="s">
        <v>71</v>
      </c>
      <c r="F982" s="36" t="s">
        <v>3105</v>
      </c>
      <c r="G982" s="35" t="s">
        <v>3106</v>
      </c>
      <c r="H982" s="5">
        <v>1</v>
      </c>
    </row>
    <row r="983" spans="1:8" ht="16.2" x14ac:dyDescent="0.3">
      <c r="A983" s="5">
        <v>981</v>
      </c>
      <c r="B983" s="34" t="s">
        <v>3129</v>
      </c>
      <c r="C983" s="34" t="s">
        <v>3130</v>
      </c>
      <c r="D983" s="35" t="s">
        <v>3131</v>
      </c>
      <c r="E983" s="36" t="s">
        <v>71</v>
      </c>
      <c r="F983" s="36" t="s">
        <v>2320</v>
      </c>
      <c r="G983" s="35" t="s">
        <v>3106</v>
      </c>
      <c r="H983" s="5">
        <v>1</v>
      </c>
    </row>
    <row r="984" spans="1:8" ht="16.2" x14ac:dyDescent="0.3">
      <c r="A984" s="5">
        <v>982</v>
      </c>
      <c r="B984" s="34" t="s">
        <v>3132</v>
      </c>
      <c r="C984" s="34" t="s">
        <v>3133</v>
      </c>
      <c r="D984" s="35" t="s">
        <v>3056</v>
      </c>
      <c r="E984" s="36" t="s">
        <v>71</v>
      </c>
      <c r="F984" s="36" t="s">
        <v>3134</v>
      </c>
      <c r="G984" s="35" t="s">
        <v>3135</v>
      </c>
      <c r="H984" s="5">
        <v>1</v>
      </c>
    </row>
    <row r="985" spans="1:8" ht="16.2" x14ac:dyDescent="0.3">
      <c r="A985" s="5">
        <v>983</v>
      </c>
      <c r="B985" s="3" t="s">
        <v>3136</v>
      </c>
      <c r="C985" s="3" t="s">
        <v>3137</v>
      </c>
      <c r="D985" s="3" t="s">
        <v>3138</v>
      </c>
      <c r="E985" s="5" t="s">
        <v>0</v>
      </c>
      <c r="F985" s="5" t="s">
        <v>1053</v>
      </c>
      <c r="G985" s="35" t="s">
        <v>3139</v>
      </c>
      <c r="H985" s="5">
        <v>1</v>
      </c>
    </row>
    <row r="986" spans="1:8" ht="16.2" x14ac:dyDescent="0.3">
      <c r="A986" s="5">
        <v>984</v>
      </c>
      <c r="B986" s="4" t="s">
        <v>3140</v>
      </c>
      <c r="C986" s="3" t="s">
        <v>3141</v>
      </c>
      <c r="D986" s="4" t="s">
        <v>3142</v>
      </c>
      <c r="E986" s="36" t="s">
        <v>71</v>
      </c>
      <c r="F986" s="36" t="s">
        <v>3105</v>
      </c>
      <c r="G986" s="35" t="s">
        <v>3143</v>
      </c>
      <c r="H986" s="5">
        <v>1</v>
      </c>
    </row>
    <row r="987" spans="1:8" ht="16.2" x14ac:dyDescent="0.3">
      <c r="A987" s="5">
        <v>985</v>
      </c>
      <c r="B987" s="34" t="s">
        <v>3144</v>
      </c>
      <c r="C987" s="34" t="s">
        <v>3145</v>
      </c>
      <c r="D987" s="35" t="s">
        <v>1954</v>
      </c>
      <c r="E987" s="36" t="s">
        <v>71</v>
      </c>
      <c r="F987" s="36" t="s">
        <v>3134</v>
      </c>
      <c r="G987" s="35" t="s">
        <v>3143</v>
      </c>
      <c r="H987" s="5">
        <v>1</v>
      </c>
    </row>
    <row r="988" spans="1:8" ht="16.2" x14ac:dyDescent="0.3">
      <c r="A988" s="5">
        <v>986</v>
      </c>
      <c r="B988" s="34" t="s">
        <v>3146</v>
      </c>
      <c r="C988" s="34" t="s">
        <v>3147</v>
      </c>
      <c r="D988" s="35" t="s">
        <v>3148</v>
      </c>
      <c r="E988" s="36" t="s">
        <v>71</v>
      </c>
      <c r="F988" s="36" t="s">
        <v>3134</v>
      </c>
      <c r="G988" s="35" t="s">
        <v>3149</v>
      </c>
      <c r="H988" s="5">
        <v>2</v>
      </c>
    </row>
    <row r="989" spans="1:8" ht="16.2" x14ac:dyDescent="0.3">
      <c r="A989" s="5">
        <v>987</v>
      </c>
      <c r="B989" s="34" t="s">
        <v>3150</v>
      </c>
      <c r="C989" s="34" t="s">
        <v>3151</v>
      </c>
      <c r="D989" s="35" t="s">
        <v>1890</v>
      </c>
      <c r="E989" s="36" t="s">
        <v>71</v>
      </c>
      <c r="F989" s="36" t="s">
        <v>1159</v>
      </c>
      <c r="G989" s="35" t="s">
        <v>3152</v>
      </c>
      <c r="H989" s="5">
        <v>3</v>
      </c>
    </row>
    <row r="990" spans="1:8" ht="16.2" x14ac:dyDescent="0.3">
      <c r="A990" s="5">
        <v>988</v>
      </c>
      <c r="B990" s="34" t="s">
        <v>3153</v>
      </c>
      <c r="C990" s="34" t="s">
        <v>3154</v>
      </c>
      <c r="D990" s="35" t="s">
        <v>3155</v>
      </c>
      <c r="E990" s="36" t="s">
        <v>71</v>
      </c>
      <c r="F990" s="36" t="s">
        <v>1020</v>
      </c>
      <c r="G990" s="35" t="s">
        <v>3156</v>
      </c>
      <c r="H990" s="5">
        <v>1</v>
      </c>
    </row>
    <row r="991" spans="1:8" ht="16.2" x14ac:dyDescent="0.3">
      <c r="A991" s="5">
        <v>989</v>
      </c>
      <c r="B991" s="3" t="s">
        <v>3157</v>
      </c>
      <c r="C991" s="3" t="s">
        <v>3158</v>
      </c>
      <c r="D991" s="4" t="s">
        <v>3075</v>
      </c>
      <c r="E991" s="5" t="s">
        <v>0</v>
      </c>
      <c r="F991" s="5" t="s">
        <v>1159</v>
      </c>
      <c r="G991" s="3" t="s">
        <v>3159</v>
      </c>
      <c r="H991" s="5">
        <v>1</v>
      </c>
    </row>
    <row r="992" spans="1:8" ht="16.2" x14ac:dyDescent="0.3">
      <c r="A992" s="5">
        <v>990</v>
      </c>
      <c r="B992" s="3" t="s">
        <v>3160</v>
      </c>
      <c r="C992" s="3" t="s">
        <v>3161</v>
      </c>
      <c r="D992" s="4" t="s">
        <v>3162</v>
      </c>
      <c r="E992" s="5" t="s">
        <v>0</v>
      </c>
      <c r="F992" s="5" t="s">
        <v>1159</v>
      </c>
      <c r="G992" s="3" t="s">
        <v>3159</v>
      </c>
      <c r="H992" s="5">
        <v>1</v>
      </c>
    </row>
    <row r="993" spans="1:8" ht="16.2" x14ac:dyDescent="0.3">
      <c r="A993" s="5">
        <v>991</v>
      </c>
      <c r="B993" s="3" t="s">
        <v>3163</v>
      </c>
      <c r="C993" s="3" t="s">
        <v>3164</v>
      </c>
      <c r="D993" s="4" t="s">
        <v>3162</v>
      </c>
      <c r="E993" s="5" t="s">
        <v>0</v>
      </c>
      <c r="F993" s="5" t="s">
        <v>1159</v>
      </c>
      <c r="G993" s="3" t="s">
        <v>3165</v>
      </c>
      <c r="H993" s="5">
        <v>1</v>
      </c>
    </row>
    <row r="994" spans="1:8" ht="16.2" x14ac:dyDescent="0.3">
      <c r="A994" s="5">
        <v>992</v>
      </c>
      <c r="B994" s="3" t="s">
        <v>3166</v>
      </c>
      <c r="C994" s="3" t="s">
        <v>3167</v>
      </c>
      <c r="D994" s="4" t="s">
        <v>3168</v>
      </c>
      <c r="E994" s="5" t="s">
        <v>0</v>
      </c>
      <c r="F994" s="5" t="s">
        <v>1159</v>
      </c>
      <c r="G994" s="3" t="s">
        <v>3165</v>
      </c>
      <c r="H994" s="5">
        <v>1</v>
      </c>
    </row>
    <row r="995" spans="1:8" ht="16.2" x14ac:dyDescent="0.3">
      <c r="A995" s="5">
        <v>993</v>
      </c>
      <c r="B995" s="4" t="s">
        <v>3169</v>
      </c>
      <c r="C995" s="37" t="s">
        <v>3170</v>
      </c>
      <c r="D995" s="38" t="s">
        <v>3171</v>
      </c>
      <c r="E995" s="5" t="s">
        <v>0</v>
      </c>
      <c r="F995" s="5" t="s">
        <v>1069</v>
      </c>
      <c r="G995" s="3" t="s">
        <v>3165</v>
      </c>
      <c r="H995" s="5">
        <v>1</v>
      </c>
    </row>
    <row r="996" spans="1:8" ht="16.2" x14ac:dyDescent="0.3">
      <c r="A996" s="5">
        <v>994</v>
      </c>
      <c r="B996" s="4" t="s">
        <v>3172</v>
      </c>
      <c r="C996" s="37" t="s">
        <v>3173</v>
      </c>
      <c r="D996" s="38" t="s">
        <v>3174</v>
      </c>
      <c r="E996" s="5" t="s">
        <v>0</v>
      </c>
      <c r="F996" s="5" t="s">
        <v>1069</v>
      </c>
      <c r="G996" s="3" t="s">
        <v>3165</v>
      </c>
      <c r="H996" s="5">
        <v>1</v>
      </c>
    </row>
    <row r="997" spans="1:8" ht="16.2" x14ac:dyDescent="0.3">
      <c r="A997" s="5">
        <v>995</v>
      </c>
      <c r="B997" s="4" t="s">
        <v>3175</v>
      </c>
      <c r="C997" s="37" t="s">
        <v>3176</v>
      </c>
      <c r="D997" s="38" t="s">
        <v>3177</v>
      </c>
      <c r="E997" s="5" t="s">
        <v>0</v>
      </c>
      <c r="F997" s="5" t="s">
        <v>1069</v>
      </c>
      <c r="G997" s="3" t="s">
        <v>3165</v>
      </c>
      <c r="H997" s="5">
        <v>1</v>
      </c>
    </row>
    <row r="998" spans="1:8" ht="16.2" x14ac:dyDescent="0.3">
      <c r="A998" s="5">
        <v>996</v>
      </c>
      <c r="B998" s="4" t="s">
        <v>3178</v>
      </c>
      <c r="C998" s="37" t="s">
        <v>3179</v>
      </c>
      <c r="D998" s="38" t="s">
        <v>3180</v>
      </c>
      <c r="E998" s="5" t="s">
        <v>0</v>
      </c>
      <c r="F998" s="5" t="s">
        <v>1069</v>
      </c>
      <c r="G998" s="3" t="s">
        <v>3165</v>
      </c>
      <c r="H998" s="5">
        <v>1</v>
      </c>
    </row>
    <row r="999" spans="1:8" ht="16.2" x14ac:dyDescent="0.3">
      <c r="A999" s="5">
        <v>997</v>
      </c>
      <c r="B999" s="4" t="s">
        <v>3181</v>
      </c>
      <c r="C999" s="37" t="s">
        <v>3182</v>
      </c>
      <c r="D999" s="38" t="s">
        <v>3183</v>
      </c>
      <c r="E999" s="5" t="s">
        <v>0</v>
      </c>
      <c r="F999" s="5" t="s">
        <v>1069</v>
      </c>
      <c r="G999" s="3" t="s">
        <v>3165</v>
      </c>
      <c r="H999" s="5">
        <v>1</v>
      </c>
    </row>
    <row r="1000" spans="1:8" ht="16.2" x14ac:dyDescent="0.3">
      <c r="A1000" s="5">
        <v>998</v>
      </c>
      <c r="B1000" s="4" t="s">
        <v>3184</v>
      </c>
      <c r="C1000" s="37" t="s">
        <v>3185</v>
      </c>
      <c r="D1000" s="38" t="s">
        <v>3186</v>
      </c>
      <c r="E1000" s="5" t="s">
        <v>0</v>
      </c>
      <c r="F1000" s="5" t="s">
        <v>1069</v>
      </c>
      <c r="G1000" s="3" t="s">
        <v>3165</v>
      </c>
      <c r="H1000" s="5">
        <v>1</v>
      </c>
    </row>
    <row r="1001" spans="1:8" ht="16.2" x14ac:dyDescent="0.3">
      <c r="A1001" s="5">
        <v>999</v>
      </c>
      <c r="B1001" s="4" t="s">
        <v>3187</v>
      </c>
      <c r="C1001" s="37" t="s">
        <v>3188</v>
      </c>
      <c r="D1001" s="38" t="s">
        <v>3081</v>
      </c>
      <c r="E1001" s="5" t="s">
        <v>0</v>
      </c>
      <c r="F1001" s="5" t="s">
        <v>3189</v>
      </c>
      <c r="G1001" s="3" t="s">
        <v>3165</v>
      </c>
      <c r="H1001" s="5">
        <v>1</v>
      </c>
    </row>
    <row r="1002" spans="1:8" ht="16.2" x14ac:dyDescent="0.3">
      <c r="A1002" s="5">
        <v>1000</v>
      </c>
      <c r="B1002" s="4" t="s">
        <v>3190</v>
      </c>
      <c r="C1002" s="37" t="s">
        <v>3000</v>
      </c>
      <c r="D1002" s="38" t="s">
        <v>3191</v>
      </c>
      <c r="E1002" s="5" t="s">
        <v>0</v>
      </c>
      <c r="F1002" s="5" t="s">
        <v>1081</v>
      </c>
      <c r="G1002" s="3" t="s">
        <v>3192</v>
      </c>
      <c r="H1002" s="5">
        <v>1</v>
      </c>
    </row>
    <row r="1003" spans="1:8" ht="16.2" x14ac:dyDescent="0.3">
      <c r="A1003" s="5">
        <v>1001</v>
      </c>
      <c r="B1003" s="4" t="s">
        <v>3193</v>
      </c>
      <c r="C1003" s="37" t="s">
        <v>3194</v>
      </c>
      <c r="D1003" s="38" t="s">
        <v>3195</v>
      </c>
      <c r="E1003" s="5" t="s">
        <v>0</v>
      </c>
      <c r="F1003" s="5" t="s">
        <v>76</v>
      </c>
      <c r="G1003" s="3" t="s">
        <v>3196</v>
      </c>
      <c r="H1003" s="5">
        <v>1</v>
      </c>
    </row>
    <row r="1004" spans="1:8" ht="16.2" x14ac:dyDescent="0.3">
      <c r="A1004" s="5">
        <v>1002</v>
      </c>
      <c r="B1004" s="4" t="s">
        <v>3197</v>
      </c>
      <c r="C1004" s="37" t="s">
        <v>3198</v>
      </c>
      <c r="D1004" s="38" t="s">
        <v>3199</v>
      </c>
      <c r="E1004" s="5" t="s">
        <v>0</v>
      </c>
      <c r="F1004" s="5" t="s">
        <v>1081</v>
      </c>
      <c r="G1004" s="3" t="s">
        <v>3200</v>
      </c>
      <c r="H1004" s="5">
        <v>1</v>
      </c>
    </row>
    <row r="1005" spans="1:8" ht="16.2" x14ac:dyDescent="0.3">
      <c r="A1005" s="5">
        <v>1003</v>
      </c>
      <c r="B1005" s="4" t="s">
        <v>3201</v>
      </c>
      <c r="C1005" s="37" t="s">
        <v>3198</v>
      </c>
      <c r="D1005" s="38" t="s">
        <v>3199</v>
      </c>
      <c r="E1005" s="5" t="s">
        <v>0</v>
      </c>
      <c r="F1005" s="5" t="s">
        <v>1081</v>
      </c>
      <c r="G1005" s="3" t="s">
        <v>3200</v>
      </c>
      <c r="H1005" s="5">
        <v>1</v>
      </c>
    </row>
    <row r="1006" spans="1:8" ht="16.2" x14ac:dyDescent="0.3">
      <c r="A1006" s="5">
        <v>1004</v>
      </c>
      <c r="B1006" s="4" t="s">
        <v>3202</v>
      </c>
      <c r="C1006" s="37" t="s">
        <v>3198</v>
      </c>
      <c r="D1006" s="38" t="s">
        <v>3199</v>
      </c>
      <c r="E1006" s="5" t="s">
        <v>0</v>
      </c>
      <c r="F1006" s="5" t="s">
        <v>1081</v>
      </c>
      <c r="G1006" s="3" t="s">
        <v>3200</v>
      </c>
      <c r="H1006" s="5">
        <v>1</v>
      </c>
    </row>
    <row r="1007" spans="1:8" ht="16.2" x14ac:dyDescent="0.3">
      <c r="A1007" s="5">
        <v>1005</v>
      </c>
      <c r="B1007" s="4" t="s">
        <v>3203</v>
      </c>
      <c r="C1007" s="37" t="s">
        <v>3198</v>
      </c>
      <c r="D1007" s="38" t="s">
        <v>3199</v>
      </c>
      <c r="E1007" s="5" t="s">
        <v>0</v>
      </c>
      <c r="F1007" s="5" t="s">
        <v>1081</v>
      </c>
      <c r="G1007" s="3" t="s">
        <v>3200</v>
      </c>
      <c r="H1007" s="5">
        <v>1</v>
      </c>
    </row>
    <row r="1008" spans="1:8" ht="16.2" x14ac:dyDescent="0.3">
      <c r="A1008" s="5">
        <v>1006</v>
      </c>
      <c r="B1008" s="4" t="s">
        <v>3204</v>
      </c>
      <c r="C1008" s="37" t="s">
        <v>3198</v>
      </c>
      <c r="D1008" s="38" t="s">
        <v>3199</v>
      </c>
      <c r="E1008" s="5" t="s">
        <v>0</v>
      </c>
      <c r="F1008" s="5" t="s">
        <v>1081</v>
      </c>
      <c r="G1008" s="3" t="s">
        <v>3200</v>
      </c>
      <c r="H1008" s="5">
        <v>1</v>
      </c>
    </row>
    <row r="1009" spans="1:8" ht="16.2" x14ac:dyDescent="0.3">
      <c r="A1009" s="5">
        <v>1007</v>
      </c>
      <c r="B1009" s="4" t="s">
        <v>3205</v>
      </c>
      <c r="C1009" s="37" t="s">
        <v>3206</v>
      </c>
      <c r="D1009" s="38" t="s">
        <v>3207</v>
      </c>
      <c r="E1009" s="5" t="s">
        <v>0</v>
      </c>
      <c r="F1009" s="5" t="s">
        <v>1069</v>
      </c>
      <c r="G1009" s="3" t="s">
        <v>3208</v>
      </c>
      <c r="H1009" s="5">
        <v>5</v>
      </c>
    </row>
    <row r="1010" spans="1:8" ht="16.2" x14ac:dyDescent="0.3">
      <c r="A1010" s="5">
        <v>1008</v>
      </c>
      <c r="B1010" s="4" t="s">
        <v>3209</v>
      </c>
      <c r="C1010" s="37" t="s">
        <v>3210</v>
      </c>
      <c r="D1010" s="38" t="s">
        <v>3211</v>
      </c>
      <c r="E1010" s="5" t="s">
        <v>0</v>
      </c>
      <c r="F1010" s="5" t="s">
        <v>1159</v>
      </c>
      <c r="G1010" s="3" t="s">
        <v>3212</v>
      </c>
      <c r="H1010" s="5">
        <v>1</v>
      </c>
    </row>
    <row r="1011" spans="1:8" ht="16.2" x14ac:dyDescent="0.3">
      <c r="A1011" s="5">
        <v>1009</v>
      </c>
      <c r="B1011" s="4" t="s">
        <v>3213</v>
      </c>
      <c r="C1011" s="3" t="s">
        <v>3214</v>
      </c>
      <c r="D1011" s="4" t="s">
        <v>1941</v>
      </c>
      <c r="E1011" s="4" t="s">
        <v>0</v>
      </c>
      <c r="F1011" s="5" t="s">
        <v>74</v>
      </c>
      <c r="G1011" s="4" t="s">
        <v>3212</v>
      </c>
      <c r="H1011" s="4">
        <v>2</v>
      </c>
    </row>
    <row r="1012" spans="1:8" ht="16.2" x14ac:dyDescent="0.3">
      <c r="A1012" s="5">
        <v>1010</v>
      </c>
      <c r="B1012" s="4" t="s">
        <v>3215</v>
      </c>
      <c r="C1012" s="3" t="s">
        <v>3216</v>
      </c>
      <c r="D1012" s="4" t="s">
        <v>3217</v>
      </c>
      <c r="E1012" s="4" t="s">
        <v>0</v>
      </c>
      <c r="F1012" s="5" t="s">
        <v>1159</v>
      </c>
      <c r="G1012" s="4" t="s">
        <v>3212</v>
      </c>
      <c r="H1012" s="4">
        <v>1</v>
      </c>
    </row>
    <row r="1013" spans="1:8" ht="16.2" x14ac:dyDescent="0.3">
      <c r="A1013" s="5">
        <v>1011</v>
      </c>
      <c r="B1013" s="4" t="s">
        <v>3218</v>
      </c>
      <c r="C1013" s="3" t="s">
        <v>3219</v>
      </c>
      <c r="D1013" s="4" t="s">
        <v>3220</v>
      </c>
      <c r="E1013" s="4" t="s">
        <v>71</v>
      </c>
      <c r="F1013" s="5" t="s">
        <v>3221</v>
      </c>
      <c r="G1013" s="4" t="s">
        <v>3222</v>
      </c>
      <c r="H1013" s="4">
        <v>1</v>
      </c>
    </row>
    <row r="1014" spans="1:8" ht="15.75" customHeight="1" x14ac:dyDescent="0.3">
      <c r="A1014" s="5">
        <v>1012</v>
      </c>
      <c r="B1014" s="4" t="s">
        <v>3223</v>
      </c>
      <c r="C1014" s="3" t="s">
        <v>3224</v>
      </c>
      <c r="D1014" s="4" t="s">
        <v>3004</v>
      </c>
      <c r="E1014" s="4" t="s">
        <v>71</v>
      </c>
      <c r="F1014" s="5" t="s">
        <v>75</v>
      </c>
      <c r="G1014" s="4" t="s">
        <v>3225</v>
      </c>
      <c r="H1014" s="4">
        <v>1</v>
      </c>
    </row>
    <row r="1015" spans="1:8" ht="16.2" x14ac:dyDescent="0.3">
      <c r="A1015" s="5">
        <v>1013</v>
      </c>
      <c r="B1015" s="4" t="s">
        <v>3226</v>
      </c>
      <c r="C1015" s="3" t="s">
        <v>3227</v>
      </c>
      <c r="D1015" s="4" t="s">
        <v>3228</v>
      </c>
      <c r="E1015" s="4" t="s">
        <v>71</v>
      </c>
      <c r="F1015" s="5" t="s">
        <v>1069</v>
      </c>
      <c r="G1015" s="4" t="s">
        <v>3229</v>
      </c>
      <c r="H1015" s="4">
        <v>1</v>
      </c>
    </row>
    <row r="1016" spans="1:8" ht="16.2" x14ac:dyDescent="0.3">
      <c r="A1016" s="5">
        <v>1014</v>
      </c>
      <c r="B1016" s="4" t="s">
        <v>3230</v>
      </c>
      <c r="C1016" s="3" t="s">
        <v>3231</v>
      </c>
      <c r="D1016" s="4" t="s">
        <v>3232</v>
      </c>
      <c r="E1016" s="4" t="s">
        <v>71</v>
      </c>
      <c r="F1016" s="5" t="s">
        <v>1069</v>
      </c>
      <c r="G1016" s="4" t="s">
        <v>3229</v>
      </c>
      <c r="H1016" s="4">
        <v>1</v>
      </c>
    </row>
    <row r="1017" spans="1:8" ht="16.2" x14ac:dyDescent="0.3">
      <c r="A1017" s="5">
        <v>1015</v>
      </c>
      <c r="B1017" s="4" t="s">
        <v>3233</v>
      </c>
      <c r="C1017" s="3" t="s">
        <v>3234</v>
      </c>
      <c r="D1017" s="4" t="s">
        <v>3235</v>
      </c>
      <c r="E1017" s="4" t="s">
        <v>71</v>
      </c>
      <c r="F1017" s="5" t="s">
        <v>1053</v>
      </c>
      <c r="G1017" s="4" t="s">
        <v>3236</v>
      </c>
      <c r="H1017" s="4">
        <v>1</v>
      </c>
    </row>
    <row r="1018" spans="1:8" ht="32.4" x14ac:dyDescent="0.3">
      <c r="A1018" s="5">
        <v>1016</v>
      </c>
      <c r="B1018" s="28" t="s">
        <v>3237</v>
      </c>
      <c r="C1018" s="3" t="s">
        <v>3238</v>
      </c>
      <c r="D1018" s="4" t="s">
        <v>3239</v>
      </c>
      <c r="E1018" s="5" t="s">
        <v>0</v>
      </c>
      <c r="F1018" s="5" t="s">
        <v>3221</v>
      </c>
      <c r="G1018" s="4" t="s">
        <v>3236</v>
      </c>
      <c r="H1018" s="5">
        <v>1</v>
      </c>
    </row>
    <row r="1019" spans="1:8" ht="32.4" x14ac:dyDescent="0.3">
      <c r="A1019" s="5">
        <v>1017</v>
      </c>
      <c r="B1019" s="28" t="s">
        <v>3240</v>
      </c>
      <c r="C1019" s="3" t="s">
        <v>3241</v>
      </c>
      <c r="D1019" s="4" t="s">
        <v>3242</v>
      </c>
      <c r="E1019" s="5" t="s">
        <v>0</v>
      </c>
      <c r="F1019" s="5" t="s">
        <v>3221</v>
      </c>
      <c r="G1019" s="4" t="s">
        <v>3236</v>
      </c>
      <c r="H1019" s="5">
        <v>1</v>
      </c>
    </row>
    <row r="1020" spans="1:8" ht="32.4" x14ac:dyDescent="0.3">
      <c r="A1020" s="5">
        <v>1018</v>
      </c>
      <c r="B1020" s="28" t="s">
        <v>3243</v>
      </c>
      <c r="C1020" s="3" t="s">
        <v>3244</v>
      </c>
      <c r="D1020" s="4" t="s">
        <v>3046</v>
      </c>
      <c r="E1020" s="5" t="s">
        <v>0</v>
      </c>
      <c r="F1020" s="5" t="s">
        <v>3221</v>
      </c>
      <c r="G1020" s="4" t="s">
        <v>3236</v>
      </c>
      <c r="H1020" s="5">
        <v>1</v>
      </c>
    </row>
    <row r="1021" spans="1:8" ht="32.4" x14ac:dyDescent="0.3">
      <c r="A1021" s="5">
        <v>1019</v>
      </c>
      <c r="B1021" s="28" t="s">
        <v>3245</v>
      </c>
      <c r="C1021" s="3" t="s">
        <v>3246</v>
      </c>
      <c r="D1021" s="4" t="s">
        <v>3247</v>
      </c>
      <c r="E1021" s="5" t="s">
        <v>0</v>
      </c>
      <c r="F1021" s="5" t="s">
        <v>3221</v>
      </c>
      <c r="G1021" s="4" t="s">
        <v>3236</v>
      </c>
      <c r="H1021" s="5">
        <v>1</v>
      </c>
    </row>
    <row r="1022" spans="1:8" ht="32.4" x14ac:dyDescent="0.3">
      <c r="A1022" s="5">
        <v>1020</v>
      </c>
      <c r="B1022" s="28" t="s">
        <v>3248</v>
      </c>
      <c r="C1022" s="3" t="s">
        <v>3249</v>
      </c>
      <c r="D1022" s="4" t="s">
        <v>3250</v>
      </c>
      <c r="E1022" s="5" t="s">
        <v>0</v>
      </c>
      <c r="F1022" s="5" t="s">
        <v>1053</v>
      </c>
      <c r="G1022" s="4" t="s">
        <v>3236</v>
      </c>
      <c r="H1022" s="5">
        <v>1</v>
      </c>
    </row>
    <row r="1023" spans="1:8" ht="16.2" x14ac:dyDescent="0.3">
      <c r="A1023" s="5">
        <v>1021</v>
      </c>
      <c r="B1023" s="28" t="s">
        <v>3251</v>
      </c>
      <c r="C1023" s="3" t="s">
        <v>3252</v>
      </c>
      <c r="D1023" s="4" t="s">
        <v>3253</v>
      </c>
      <c r="E1023" s="5" t="s">
        <v>0</v>
      </c>
      <c r="F1023" s="5" t="s">
        <v>1053</v>
      </c>
      <c r="G1023" s="4" t="s">
        <v>3236</v>
      </c>
      <c r="H1023" s="5">
        <v>1</v>
      </c>
    </row>
    <row r="1024" spans="1:8" ht="16.2" x14ac:dyDescent="0.3">
      <c r="A1024" s="5">
        <v>1022</v>
      </c>
      <c r="B1024" s="28" t="s">
        <v>3254</v>
      </c>
      <c r="C1024" s="3" t="s">
        <v>3255</v>
      </c>
      <c r="D1024" s="4" t="s">
        <v>3256</v>
      </c>
      <c r="E1024" s="5" t="s">
        <v>0</v>
      </c>
      <c r="F1024" s="5" t="s">
        <v>1053</v>
      </c>
      <c r="G1024" s="4" t="s">
        <v>3236</v>
      </c>
      <c r="H1024" s="5">
        <v>1</v>
      </c>
    </row>
    <row r="1025" spans="1:8" ht="16.2" x14ac:dyDescent="0.3">
      <c r="A1025" s="5">
        <v>1023</v>
      </c>
      <c r="B1025" s="28" t="s">
        <v>3257</v>
      </c>
      <c r="C1025" s="3" t="s">
        <v>3258</v>
      </c>
      <c r="D1025" s="4" t="s">
        <v>3259</v>
      </c>
      <c r="E1025" s="4" t="s">
        <v>0</v>
      </c>
      <c r="F1025" s="5" t="s">
        <v>1069</v>
      </c>
      <c r="G1025" s="4" t="s">
        <v>3236</v>
      </c>
      <c r="H1025" s="4">
        <v>1</v>
      </c>
    </row>
    <row r="1026" spans="1:8" ht="32.4" x14ac:dyDescent="0.3">
      <c r="A1026" s="5">
        <v>1024</v>
      </c>
      <c r="B1026" s="28" t="s">
        <v>3260</v>
      </c>
      <c r="C1026" s="3" t="s">
        <v>3261</v>
      </c>
      <c r="D1026" s="4" t="s">
        <v>3262</v>
      </c>
      <c r="E1026" s="4" t="s">
        <v>0</v>
      </c>
      <c r="F1026" s="5" t="s">
        <v>1069</v>
      </c>
      <c r="G1026" s="4" t="s">
        <v>3236</v>
      </c>
      <c r="H1026" s="4">
        <v>1</v>
      </c>
    </row>
    <row r="1027" spans="1:8" ht="16.2" x14ac:dyDescent="0.3">
      <c r="A1027" s="5">
        <v>1025</v>
      </c>
      <c r="B1027" s="30" t="s">
        <v>3263</v>
      </c>
      <c r="C1027" s="3" t="s">
        <v>3264</v>
      </c>
      <c r="D1027" s="4" t="s">
        <v>3265</v>
      </c>
      <c r="E1027" s="4" t="s">
        <v>71</v>
      </c>
      <c r="F1027" s="5" t="s">
        <v>1069</v>
      </c>
      <c r="G1027" s="4" t="s">
        <v>3236</v>
      </c>
      <c r="H1027" s="4">
        <v>1</v>
      </c>
    </row>
    <row r="1028" spans="1:8" ht="15.75" customHeight="1" x14ac:dyDescent="0.3">
      <c r="A1028" s="5">
        <v>1026</v>
      </c>
      <c r="B1028" s="30" t="s">
        <v>3266</v>
      </c>
      <c r="C1028" s="3" t="s">
        <v>3267</v>
      </c>
      <c r="D1028" s="4" t="s">
        <v>3112</v>
      </c>
      <c r="E1028" s="4" t="s">
        <v>71</v>
      </c>
      <c r="F1028" s="5" t="s">
        <v>1069</v>
      </c>
      <c r="G1028" s="4" t="s">
        <v>3236</v>
      </c>
      <c r="H1028" s="4">
        <v>1</v>
      </c>
    </row>
    <row r="1029" spans="1:8" ht="32.4" x14ac:dyDescent="0.3">
      <c r="A1029" s="5">
        <v>1027</v>
      </c>
      <c r="B1029" s="30" t="s">
        <v>3268</v>
      </c>
      <c r="C1029" s="3" t="s">
        <v>3267</v>
      </c>
      <c r="D1029" s="4" t="s">
        <v>3042</v>
      </c>
      <c r="E1029" s="4" t="s">
        <v>71</v>
      </c>
      <c r="F1029" s="5" t="s">
        <v>1069</v>
      </c>
      <c r="G1029" s="4" t="s">
        <v>3236</v>
      </c>
      <c r="H1029" s="4">
        <v>1</v>
      </c>
    </row>
    <row r="1030" spans="1:8" ht="32.4" x14ac:dyDescent="0.3">
      <c r="A1030" s="5">
        <v>1028</v>
      </c>
      <c r="B1030" s="30" t="s">
        <v>3269</v>
      </c>
      <c r="C1030" s="3" t="s">
        <v>3270</v>
      </c>
      <c r="D1030" s="4" t="s">
        <v>3112</v>
      </c>
      <c r="E1030" s="4" t="s">
        <v>71</v>
      </c>
      <c r="F1030" s="5" t="s">
        <v>1069</v>
      </c>
      <c r="G1030" s="4" t="s">
        <v>3236</v>
      </c>
      <c r="H1030" s="4">
        <v>1</v>
      </c>
    </row>
    <row r="1031" spans="1:8" ht="32.4" x14ac:dyDescent="0.3">
      <c r="A1031" s="5">
        <v>1029</v>
      </c>
      <c r="B1031" s="30" t="s">
        <v>3271</v>
      </c>
      <c r="C1031" s="3" t="s">
        <v>3270</v>
      </c>
      <c r="D1031" s="4" t="s">
        <v>3112</v>
      </c>
      <c r="E1031" s="4" t="s">
        <v>71</v>
      </c>
      <c r="F1031" s="5" t="s">
        <v>1069</v>
      </c>
      <c r="G1031" s="4" t="s">
        <v>3236</v>
      </c>
      <c r="H1031" s="4">
        <v>1</v>
      </c>
    </row>
    <row r="1032" spans="1:8" ht="16.2" x14ac:dyDescent="0.3">
      <c r="A1032" s="5">
        <v>1030</v>
      </c>
      <c r="B1032" s="30" t="s">
        <v>3272</v>
      </c>
      <c r="C1032" s="3" t="s">
        <v>1941</v>
      </c>
      <c r="D1032" s="4" t="s">
        <v>1941</v>
      </c>
      <c r="E1032" s="4" t="s">
        <v>71</v>
      </c>
      <c r="F1032" s="5" t="s">
        <v>1020</v>
      </c>
      <c r="G1032" s="4" t="s">
        <v>3273</v>
      </c>
      <c r="H1032" s="4">
        <v>1</v>
      </c>
    </row>
    <row r="1033" spans="1:8" ht="32.4" x14ac:dyDescent="0.3">
      <c r="A1033" s="5">
        <v>1031</v>
      </c>
      <c r="B1033" s="30" t="s">
        <v>3274</v>
      </c>
      <c r="C1033" s="3" t="s">
        <v>3275</v>
      </c>
      <c r="D1033" s="4" t="s">
        <v>3276</v>
      </c>
      <c r="E1033" s="4" t="s">
        <v>71</v>
      </c>
      <c r="F1033" s="5" t="s">
        <v>1159</v>
      </c>
      <c r="G1033" s="4" t="s">
        <v>3277</v>
      </c>
      <c r="H1033" s="4">
        <v>2</v>
      </c>
    </row>
    <row r="1034" spans="1:8" ht="32.4" x14ac:dyDescent="0.3">
      <c r="A1034" s="5">
        <v>1032</v>
      </c>
      <c r="B1034" s="30" t="s">
        <v>3278</v>
      </c>
      <c r="C1034" s="3" t="s">
        <v>84</v>
      </c>
      <c r="D1034" s="4" t="s">
        <v>84</v>
      </c>
      <c r="E1034" s="4" t="s">
        <v>71</v>
      </c>
      <c r="F1034" s="5" t="s">
        <v>73</v>
      </c>
      <c r="G1034" s="4" t="s">
        <v>3279</v>
      </c>
      <c r="H1034" s="4">
        <v>1</v>
      </c>
    </row>
    <row r="1035" spans="1:8" ht="32.4" x14ac:dyDescent="0.3">
      <c r="A1035" s="5">
        <v>1033</v>
      </c>
      <c r="B1035" s="30" t="s">
        <v>3280</v>
      </c>
      <c r="C1035" s="3" t="s">
        <v>84</v>
      </c>
      <c r="D1035" s="4" t="s">
        <v>84</v>
      </c>
      <c r="E1035" s="4" t="s">
        <v>71</v>
      </c>
      <c r="F1035" s="5" t="s">
        <v>73</v>
      </c>
      <c r="G1035" s="4" t="s">
        <v>3279</v>
      </c>
      <c r="H1035" s="4">
        <v>1</v>
      </c>
    </row>
    <row r="1036" spans="1:8" ht="16.2" x14ac:dyDescent="0.3">
      <c r="A1036" s="5">
        <v>1034</v>
      </c>
      <c r="B1036" s="30" t="s">
        <v>3281</v>
      </c>
      <c r="C1036" s="3" t="s">
        <v>3282</v>
      </c>
      <c r="D1036" s="4" t="s">
        <v>3283</v>
      </c>
      <c r="E1036" s="4" t="s">
        <v>71</v>
      </c>
      <c r="F1036" s="5" t="s">
        <v>1159</v>
      </c>
      <c r="G1036" s="4" t="s">
        <v>3284</v>
      </c>
      <c r="H1036" s="4">
        <v>1</v>
      </c>
    </row>
    <row r="1037" spans="1:8" ht="16.2" x14ac:dyDescent="0.3">
      <c r="A1037" s="5">
        <v>1035</v>
      </c>
      <c r="B1037" s="30" t="s">
        <v>3285</v>
      </c>
      <c r="C1037" s="3" t="s">
        <v>3286</v>
      </c>
      <c r="D1037" s="4" t="s">
        <v>3287</v>
      </c>
      <c r="E1037" s="4" t="s">
        <v>71</v>
      </c>
      <c r="F1037" s="5" t="s">
        <v>1159</v>
      </c>
      <c r="G1037" s="4" t="s">
        <v>3288</v>
      </c>
      <c r="H1037" s="4">
        <v>1</v>
      </c>
    </row>
    <row r="1038" spans="1:8" ht="16.2" x14ac:dyDescent="0.3">
      <c r="A1038" s="5">
        <v>1036</v>
      </c>
      <c r="B1038" s="30" t="s">
        <v>3289</v>
      </c>
      <c r="C1038" s="3" t="s">
        <v>3290</v>
      </c>
      <c r="D1038" s="4" t="s">
        <v>1895</v>
      </c>
      <c r="E1038" s="4" t="s">
        <v>71</v>
      </c>
      <c r="F1038" s="5" t="s">
        <v>819</v>
      </c>
      <c r="G1038" s="4" t="s">
        <v>3288</v>
      </c>
      <c r="H1038" s="4">
        <v>1</v>
      </c>
    </row>
    <row r="1039" spans="1:8" ht="16.2" x14ac:dyDescent="0.3">
      <c r="A1039" s="5">
        <v>1037</v>
      </c>
      <c r="B1039" s="30" t="s">
        <v>3291</v>
      </c>
      <c r="C1039" s="3" t="s">
        <v>3292</v>
      </c>
      <c r="D1039" s="4" t="s">
        <v>3293</v>
      </c>
      <c r="E1039" s="4" t="s">
        <v>71</v>
      </c>
      <c r="F1039" s="5" t="s">
        <v>819</v>
      </c>
      <c r="G1039" s="4" t="s">
        <v>3294</v>
      </c>
      <c r="H1039" s="4">
        <v>1</v>
      </c>
    </row>
    <row r="1040" spans="1:8" ht="16.2" x14ac:dyDescent="0.3">
      <c r="A1040" s="5">
        <v>1038</v>
      </c>
      <c r="B1040" s="30" t="s">
        <v>3295</v>
      </c>
      <c r="C1040" s="3" t="s">
        <v>1941</v>
      </c>
      <c r="D1040" s="4" t="s">
        <v>1941</v>
      </c>
      <c r="E1040" s="4" t="s">
        <v>71</v>
      </c>
      <c r="F1040" s="5" t="s">
        <v>1020</v>
      </c>
      <c r="G1040" s="4" t="s">
        <v>3296</v>
      </c>
      <c r="H1040" s="4">
        <v>2</v>
      </c>
    </row>
    <row r="1041" spans="1:8" ht="16.2" x14ac:dyDescent="0.3">
      <c r="A1041" s="5">
        <v>1039</v>
      </c>
      <c r="B1041" s="30" t="s">
        <v>3297</v>
      </c>
      <c r="C1041" s="4" t="s">
        <v>3298</v>
      </c>
      <c r="D1041" s="4" t="s">
        <v>3298</v>
      </c>
      <c r="E1041" s="4" t="s">
        <v>71</v>
      </c>
      <c r="F1041" s="5" t="s">
        <v>1159</v>
      </c>
      <c r="G1041" s="4" t="s">
        <v>3299</v>
      </c>
      <c r="H1041" s="4">
        <v>5</v>
      </c>
    </row>
    <row r="1042" spans="1:8" ht="16.5" customHeight="1" x14ac:dyDescent="0.3">
      <c r="A1042" s="5">
        <v>1040</v>
      </c>
      <c r="B1042" s="30" t="s">
        <v>3300</v>
      </c>
      <c r="C1042" s="39" t="s">
        <v>3301</v>
      </c>
      <c r="D1042" s="40" t="s">
        <v>3302</v>
      </c>
      <c r="E1042" s="4" t="s">
        <v>71</v>
      </c>
      <c r="F1042" s="5" t="s">
        <v>819</v>
      </c>
      <c r="G1042" s="33" t="s">
        <v>3303</v>
      </c>
      <c r="H1042" s="5">
        <v>1</v>
      </c>
    </row>
    <row r="1043" spans="1:8" ht="32.4" x14ac:dyDescent="0.3">
      <c r="A1043" s="5">
        <v>1041</v>
      </c>
      <c r="B1043" s="30" t="s">
        <v>3304</v>
      </c>
      <c r="C1043" s="17" t="s">
        <v>3305</v>
      </c>
      <c r="D1043" s="40" t="s">
        <v>3302</v>
      </c>
      <c r="E1043" s="4" t="s">
        <v>71</v>
      </c>
      <c r="F1043" s="5" t="s">
        <v>819</v>
      </c>
      <c r="G1043" s="33" t="s">
        <v>3303</v>
      </c>
      <c r="H1043" s="5">
        <v>1</v>
      </c>
    </row>
    <row r="1044" spans="1:8" ht="32.4" x14ac:dyDescent="0.3">
      <c r="A1044" s="5">
        <v>1042</v>
      </c>
      <c r="B1044" s="30" t="s">
        <v>3306</v>
      </c>
      <c r="C1044" s="39" t="s">
        <v>3307</v>
      </c>
      <c r="D1044" s="40" t="s">
        <v>3302</v>
      </c>
      <c r="E1044" s="4" t="s">
        <v>71</v>
      </c>
      <c r="F1044" s="5" t="s">
        <v>819</v>
      </c>
      <c r="G1044" s="33" t="s">
        <v>3303</v>
      </c>
      <c r="H1044" s="5">
        <v>1</v>
      </c>
    </row>
    <row r="1045" spans="1:8" ht="16.5" customHeight="1" x14ac:dyDescent="0.3">
      <c r="A1045" s="5">
        <v>1043</v>
      </c>
      <c r="B1045" s="30" t="s">
        <v>3308</v>
      </c>
      <c r="C1045" s="39" t="s">
        <v>3309</v>
      </c>
      <c r="D1045" s="40" t="s">
        <v>3302</v>
      </c>
      <c r="E1045" s="4" t="s">
        <v>71</v>
      </c>
      <c r="F1045" s="5" t="s">
        <v>819</v>
      </c>
      <c r="G1045" s="33" t="s">
        <v>3310</v>
      </c>
      <c r="H1045" s="5">
        <v>1</v>
      </c>
    </row>
    <row r="1046" spans="1:8" ht="16.5" customHeight="1" x14ac:dyDescent="0.3">
      <c r="A1046" s="5">
        <v>1044</v>
      </c>
      <c r="B1046" s="30" t="s">
        <v>3311</v>
      </c>
      <c r="C1046" s="39" t="s">
        <v>3312</v>
      </c>
      <c r="D1046" s="40" t="s">
        <v>3302</v>
      </c>
      <c r="E1046" s="4" t="s">
        <v>71</v>
      </c>
      <c r="F1046" s="5" t="s">
        <v>819</v>
      </c>
      <c r="G1046" s="33" t="s">
        <v>3310</v>
      </c>
      <c r="H1046" s="5">
        <v>1</v>
      </c>
    </row>
    <row r="1047" spans="1:8" ht="16.5" customHeight="1" x14ac:dyDescent="0.3">
      <c r="A1047" s="5">
        <v>1045</v>
      </c>
      <c r="B1047" s="30" t="s">
        <v>3313</v>
      </c>
      <c r="C1047" s="39" t="s">
        <v>3314</v>
      </c>
      <c r="D1047" s="40" t="s">
        <v>3302</v>
      </c>
      <c r="E1047" s="4" t="s">
        <v>71</v>
      </c>
      <c r="F1047" s="5" t="s">
        <v>819</v>
      </c>
      <c r="G1047" s="33" t="s">
        <v>3310</v>
      </c>
      <c r="H1047" s="5">
        <v>1</v>
      </c>
    </row>
    <row r="1048" spans="1:8" ht="32.4" x14ac:dyDescent="0.3">
      <c r="A1048" s="5">
        <v>1046</v>
      </c>
      <c r="B1048" s="30" t="s">
        <v>3315</v>
      </c>
      <c r="C1048" s="39" t="s">
        <v>3316</v>
      </c>
      <c r="D1048" s="40" t="s">
        <v>3302</v>
      </c>
      <c r="E1048" s="4" t="s">
        <v>71</v>
      </c>
      <c r="F1048" s="5" t="s">
        <v>819</v>
      </c>
      <c r="G1048" s="33" t="s">
        <v>3310</v>
      </c>
      <c r="H1048" s="5">
        <v>1</v>
      </c>
    </row>
    <row r="1049" spans="1:8" ht="16.5" customHeight="1" x14ac:dyDescent="0.3">
      <c r="A1049" s="5">
        <v>1047</v>
      </c>
      <c r="B1049" s="30" t="s">
        <v>3317</v>
      </c>
      <c r="C1049" s="39" t="s">
        <v>3318</v>
      </c>
      <c r="D1049" s="40" t="s">
        <v>3302</v>
      </c>
      <c r="E1049" s="4" t="s">
        <v>71</v>
      </c>
      <c r="F1049" s="5" t="s">
        <v>819</v>
      </c>
      <c r="G1049" s="33" t="s">
        <v>3310</v>
      </c>
      <c r="H1049" s="5">
        <v>1</v>
      </c>
    </row>
    <row r="1050" spans="1:8" ht="16.5" customHeight="1" x14ac:dyDescent="0.3">
      <c r="A1050" s="5">
        <v>1048</v>
      </c>
      <c r="B1050" s="30" t="s">
        <v>3319</v>
      </c>
      <c r="C1050" s="39" t="s">
        <v>3320</v>
      </c>
      <c r="D1050" s="40" t="s">
        <v>3302</v>
      </c>
      <c r="E1050" s="4" t="s">
        <v>71</v>
      </c>
      <c r="F1050" s="5" t="s">
        <v>819</v>
      </c>
      <c r="G1050" s="33" t="s">
        <v>3310</v>
      </c>
      <c r="H1050" s="5">
        <v>1</v>
      </c>
    </row>
    <row r="1051" spans="1:8" ht="16.5" customHeight="1" x14ac:dyDescent="0.3">
      <c r="A1051" s="5">
        <v>1049</v>
      </c>
      <c r="B1051" s="30" t="s">
        <v>3321</v>
      </c>
      <c r="C1051" s="39" t="s">
        <v>3322</v>
      </c>
      <c r="D1051" s="40" t="s">
        <v>3302</v>
      </c>
      <c r="E1051" s="4" t="s">
        <v>71</v>
      </c>
      <c r="F1051" s="5" t="s">
        <v>819</v>
      </c>
      <c r="G1051" s="33" t="s">
        <v>3310</v>
      </c>
      <c r="H1051" s="5">
        <v>1</v>
      </c>
    </row>
    <row r="1052" spans="1:8" ht="16.5" customHeight="1" x14ac:dyDescent="0.3">
      <c r="A1052" s="5">
        <v>1050</v>
      </c>
      <c r="B1052" s="30" t="s">
        <v>3323</v>
      </c>
      <c r="C1052" s="39" t="s">
        <v>3324</v>
      </c>
      <c r="D1052" s="40" t="s">
        <v>3302</v>
      </c>
      <c r="E1052" s="4" t="s">
        <v>71</v>
      </c>
      <c r="F1052" s="5" t="s">
        <v>819</v>
      </c>
      <c r="G1052" s="33" t="s">
        <v>3310</v>
      </c>
      <c r="H1052" s="5">
        <v>1</v>
      </c>
    </row>
    <row r="1053" spans="1:8" ht="16.5" customHeight="1" x14ac:dyDescent="0.3">
      <c r="A1053" s="5">
        <v>1051</v>
      </c>
      <c r="B1053" s="30" t="s">
        <v>3325</v>
      </c>
      <c r="C1053" s="39" t="s">
        <v>3326</v>
      </c>
      <c r="D1053" s="40" t="s">
        <v>3302</v>
      </c>
      <c r="E1053" s="4" t="s">
        <v>71</v>
      </c>
      <c r="F1053" s="5" t="s">
        <v>819</v>
      </c>
      <c r="G1053" s="33" t="s">
        <v>3310</v>
      </c>
      <c r="H1053" s="5">
        <v>1</v>
      </c>
    </row>
    <row r="1054" spans="1:8" ht="32.4" x14ac:dyDescent="0.3">
      <c r="A1054" s="5">
        <v>1052</v>
      </c>
      <c r="B1054" s="30" t="s">
        <v>3327</v>
      </c>
      <c r="C1054" s="39" t="s">
        <v>3328</v>
      </c>
      <c r="D1054" s="40" t="s">
        <v>3302</v>
      </c>
      <c r="E1054" s="4" t="s">
        <v>71</v>
      </c>
      <c r="F1054" s="5" t="s">
        <v>819</v>
      </c>
      <c r="G1054" s="33" t="s">
        <v>3310</v>
      </c>
      <c r="H1054" s="5">
        <v>1</v>
      </c>
    </row>
    <row r="1055" spans="1:8" ht="16.5" customHeight="1" x14ac:dyDescent="0.3">
      <c r="A1055" s="5">
        <v>1053</v>
      </c>
      <c r="B1055" s="30" t="s">
        <v>3329</v>
      </c>
      <c r="C1055" s="39" t="s">
        <v>3330</v>
      </c>
      <c r="D1055" s="40" t="s">
        <v>3302</v>
      </c>
      <c r="E1055" s="4" t="s">
        <v>71</v>
      </c>
      <c r="F1055" s="5" t="s">
        <v>819</v>
      </c>
      <c r="G1055" s="33" t="s">
        <v>3310</v>
      </c>
      <c r="H1055" s="5">
        <v>1</v>
      </c>
    </row>
    <row r="1056" spans="1:8" ht="16.5" customHeight="1" x14ac:dyDescent="0.3">
      <c r="A1056" s="5">
        <v>1054</v>
      </c>
      <c r="B1056" s="30" t="s">
        <v>3331</v>
      </c>
      <c r="C1056" s="39" t="s">
        <v>3332</v>
      </c>
      <c r="D1056" s="40" t="s">
        <v>3302</v>
      </c>
      <c r="E1056" s="4" t="s">
        <v>71</v>
      </c>
      <c r="F1056" s="5" t="s">
        <v>819</v>
      </c>
      <c r="G1056" s="33" t="s">
        <v>3310</v>
      </c>
      <c r="H1056" s="5">
        <v>1</v>
      </c>
    </row>
    <row r="1057" spans="1:9" ht="16.5" customHeight="1" x14ac:dyDescent="0.3">
      <c r="A1057" s="5">
        <v>1055</v>
      </c>
      <c r="B1057" s="30" t="s">
        <v>3333</v>
      </c>
      <c r="C1057" s="39" t="s">
        <v>3334</v>
      </c>
      <c r="D1057" s="40" t="s">
        <v>3302</v>
      </c>
      <c r="E1057" s="4" t="s">
        <v>71</v>
      </c>
      <c r="F1057" s="5" t="s">
        <v>819</v>
      </c>
      <c r="G1057" s="33" t="s">
        <v>3310</v>
      </c>
      <c r="H1057" s="5">
        <v>1</v>
      </c>
    </row>
    <row r="1058" spans="1:9" ht="16.5" customHeight="1" x14ac:dyDescent="0.3">
      <c r="A1058" s="5">
        <v>1056</v>
      </c>
      <c r="B1058" s="30" t="s">
        <v>3335</v>
      </c>
      <c r="C1058" s="39" t="s">
        <v>3336</v>
      </c>
      <c r="D1058" s="40" t="s">
        <v>3302</v>
      </c>
      <c r="E1058" s="4" t="s">
        <v>71</v>
      </c>
      <c r="F1058" s="5" t="s">
        <v>819</v>
      </c>
      <c r="G1058" s="33" t="s">
        <v>3310</v>
      </c>
      <c r="H1058" s="5">
        <v>1</v>
      </c>
    </row>
    <row r="1059" spans="1:9" ht="16.5" customHeight="1" x14ac:dyDescent="0.3">
      <c r="A1059" s="5">
        <v>1057</v>
      </c>
      <c r="B1059" s="30" t="s">
        <v>3337</v>
      </c>
      <c r="C1059" s="39" t="s">
        <v>3338</v>
      </c>
      <c r="D1059" s="30" t="s">
        <v>3339</v>
      </c>
      <c r="E1059" s="4" t="s">
        <v>71</v>
      </c>
      <c r="F1059" s="5" t="s">
        <v>73</v>
      </c>
      <c r="G1059" s="33" t="s">
        <v>3310</v>
      </c>
      <c r="H1059" s="5">
        <v>1</v>
      </c>
    </row>
    <row r="1060" spans="1:9" ht="16.2" x14ac:dyDescent="0.3">
      <c r="A1060" s="5">
        <v>1058</v>
      </c>
      <c r="B1060" s="41" t="s">
        <v>3340</v>
      </c>
      <c r="C1060" s="39" t="s">
        <v>3341</v>
      </c>
      <c r="D1060" s="4" t="s">
        <v>3342</v>
      </c>
      <c r="E1060" s="4" t="s">
        <v>71</v>
      </c>
      <c r="F1060" s="5" t="s">
        <v>819</v>
      </c>
      <c r="G1060" s="33" t="s">
        <v>3310</v>
      </c>
      <c r="H1060" s="5">
        <v>1</v>
      </c>
    </row>
    <row r="1061" spans="1:9" ht="32.4" x14ac:dyDescent="0.3">
      <c r="A1061" s="5">
        <v>1059</v>
      </c>
      <c r="B1061" s="30" t="s">
        <v>3343</v>
      </c>
      <c r="C1061" s="39" t="s">
        <v>3341</v>
      </c>
      <c r="D1061" s="4" t="s">
        <v>3342</v>
      </c>
      <c r="E1061" s="4" t="s">
        <v>71</v>
      </c>
      <c r="F1061" s="5" t="s">
        <v>819</v>
      </c>
      <c r="G1061" s="33" t="s">
        <v>3310</v>
      </c>
      <c r="H1061" s="5">
        <v>1</v>
      </c>
    </row>
    <row r="1062" spans="1:9" ht="16.2" x14ac:dyDescent="0.3">
      <c r="A1062" s="5">
        <v>1060</v>
      </c>
      <c r="B1062" s="4" t="s">
        <v>3344</v>
      </c>
      <c r="C1062" s="39" t="s">
        <v>3341</v>
      </c>
      <c r="D1062" s="4" t="s">
        <v>3345</v>
      </c>
      <c r="E1062" s="4" t="s">
        <v>71</v>
      </c>
      <c r="F1062" s="5" t="s">
        <v>819</v>
      </c>
      <c r="G1062" s="33" t="s">
        <v>3346</v>
      </c>
      <c r="H1062" s="5">
        <v>1</v>
      </c>
      <c r="I1062" s="42"/>
    </row>
    <row r="1063" spans="1:9" ht="16.2" x14ac:dyDescent="0.3">
      <c r="A1063" s="5">
        <v>1061</v>
      </c>
      <c r="B1063" s="4" t="s">
        <v>3347</v>
      </c>
      <c r="C1063" s="3" t="s">
        <v>3348</v>
      </c>
      <c r="D1063" s="4" t="s">
        <v>3349</v>
      </c>
      <c r="E1063" s="4" t="s">
        <v>71</v>
      </c>
      <c r="F1063" s="5" t="s">
        <v>1081</v>
      </c>
      <c r="G1063" s="33" t="s">
        <v>3346</v>
      </c>
      <c r="H1063" s="5">
        <v>1</v>
      </c>
      <c r="I1063" s="42"/>
    </row>
    <row r="1064" spans="1:9" ht="16.2" x14ac:dyDescent="0.3">
      <c r="A1064" s="5">
        <v>1062</v>
      </c>
      <c r="B1064" s="4" t="s">
        <v>3350</v>
      </c>
      <c r="C1064" s="3" t="s">
        <v>3351</v>
      </c>
      <c r="D1064" s="3" t="s">
        <v>3351</v>
      </c>
      <c r="E1064" s="4" t="s">
        <v>71</v>
      </c>
      <c r="F1064" s="5" t="s">
        <v>74</v>
      </c>
      <c r="G1064" s="33" t="s">
        <v>3346</v>
      </c>
      <c r="H1064" s="5">
        <v>3</v>
      </c>
      <c r="I1064" s="42"/>
    </row>
    <row r="1065" spans="1:9" ht="16.2" x14ac:dyDescent="0.3">
      <c r="A1065" s="5">
        <v>1063</v>
      </c>
      <c r="B1065" s="4" t="s">
        <v>3352</v>
      </c>
      <c r="C1065" s="3" t="s">
        <v>3353</v>
      </c>
      <c r="D1065" s="4" t="s">
        <v>1325</v>
      </c>
      <c r="E1065" s="4" t="s">
        <v>71</v>
      </c>
      <c r="F1065" s="5" t="s">
        <v>1020</v>
      </c>
      <c r="G1065" s="33" t="s">
        <v>3346</v>
      </c>
      <c r="H1065" s="5">
        <v>1</v>
      </c>
      <c r="I1065" s="42"/>
    </row>
    <row r="1066" spans="1:9" ht="16.2" x14ac:dyDescent="0.3">
      <c r="A1066" s="5">
        <v>1064</v>
      </c>
      <c r="B1066" s="4" t="s">
        <v>3354</v>
      </c>
      <c r="C1066" s="3" t="s">
        <v>3355</v>
      </c>
      <c r="D1066" s="4" t="s">
        <v>2475</v>
      </c>
      <c r="E1066" s="4" t="s">
        <v>71</v>
      </c>
      <c r="F1066" s="5" t="s">
        <v>819</v>
      </c>
      <c r="G1066" s="33" t="s">
        <v>3356</v>
      </c>
      <c r="H1066" s="5">
        <v>1</v>
      </c>
      <c r="I1066" s="42"/>
    </row>
    <row r="1067" spans="1:9" ht="16.2" x14ac:dyDescent="0.3">
      <c r="A1067" s="5">
        <v>1065</v>
      </c>
      <c r="B1067" s="4" t="s">
        <v>3357</v>
      </c>
      <c r="C1067" s="3" t="s">
        <v>3358</v>
      </c>
      <c r="D1067" s="3" t="s">
        <v>3358</v>
      </c>
      <c r="E1067" s="4" t="s">
        <v>71</v>
      </c>
      <c r="F1067" s="5" t="s">
        <v>1081</v>
      </c>
      <c r="G1067" s="33" t="s">
        <v>3356</v>
      </c>
      <c r="H1067" s="5">
        <v>1</v>
      </c>
      <c r="I1067" s="42"/>
    </row>
    <row r="1068" spans="1:9" ht="16.2" x14ac:dyDescent="0.3">
      <c r="A1068" s="5">
        <v>1066</v>
      </c>
      <c r="B1068" s="4" t="s">
        <v>3359</v>
      </c>
      <c r="C1068" s="3" t="s">
        <v>3360</v>
      </c>
      <c r="D1068" s="4" t="s">
        <v>3361</v>
      </c>
      <c r="E1068" s="4" t="s">
        <v>71</v>
      </c>
      <c r="F1068" s="5" t="s">
        <v>1081</v>
      </c>
      <c r="G1068" s="33" t="s">
        <v>3356</v>
      </c>
      <c r="H1068" s="5">
        <v>1</v>
      </c>
      <c r="I1068" s="42"/>
    </row>
    <row r="1069" spans="1:9" ht="16.2" x14ac:dyDescent="0.3">
      <c r="A1069" s="5">
        <v>1067</v>
      </c>
      <c r="B1069" s="4" t="s">
        <v>3362</v>
      </c>
      <c r="C1069" s="3" t="s">
        <v>3363</v>
      </c>
      <c r="D1069" s="4" t="s">
        <v>3364</v>
      </c>
      <c r="E1069" s="4" t="s">
        <v>71</v>
      </c>
      <c r="F1069" s="5" t="s">
        <v>819</v>
      </c>
      <c r="G1069" s="33" t="s">
        <v>3356</v>
      </c>
      <c r="H1069" s="5">
        <v>1</v>
      </c>
      <c r="I1069" s="42"/>
    </row>
    <row r="1070" spans="1:9" ht="16.2" x14ac:dyDescent="0.3">
      <c r="A1070" s="5">
        <v>1068</v>
      </c>
      <c r="B1070" s="4" t="s">
        <v>3365</v>
      </c>
      <c r="C1070" s="3" t="s">
        <v>3366</v>
      </c>
      <c r="D1070" s="4" t="s">
        <v>1924</v>
      </c>
      <c r="E1070" s="4" t="s">
        <v>71</v>
      </c>
      <c r="F1070" s="5" t="s">
        <v>1081</v>
      </c>
      <c r="G1070" s="33" t="s">
        <v>3356</v>
      </c>
      <c r="H1070" s="5">
        <v>1</v>
      </c>
      <c r="I1070" s="42"/>
    </row>
    <row r="1071" spans="1:9" ht="16.2" x14ac:dyDescent="0.3">
      <c r="A1071" s="5">
        <v>1069</v>
      </c>
      <c r="B1071" s="4" t="s">
        <v>3367</v>
      </c>
      <c r="C1071" s="3" t="s">
        <v>3368</v>
      </c>
      <c r="D1071" s="4" t="s">
        <v>3369</v>
      </c>
      <c r="E1071" s="4" t="s">
        <v>71</v>
      </c>
      <c r="F1071" s="5" t="s">
        <v>1081</v>
      </c>
      <c r="G1071" s="33" t="s">
        <v>3356</v>
      </c>
      <c r="H1071" s="5">
        <v>1</v>
      </c>
      <c r="I1071" s="42"/>
    </row>
    <row r="1072" spans="1:9" ht="16.2" x14ac:dyDescent="0.3">
      <c r="A1072" s="5">
        <v>1070</v>
      </c>
      <c r="B1072" s="4" t="s">
        <v>3370</v>
      </c>
      <c r="C1072" s="3" t="s">
        <v>3371</v>
      </c>
      <c r="D1072" s="4" t="s">
        <v>3372</v>
      </c>
      <c r="E1072" s="4" t="s">
        <v>71</v>
      </c>
      <c r="F1072" s="5" t="s">
        <v>1020</v>
      </c>
      <c r="G1072" s="33" t="s">
        <v>3356</v>
      </c>
      <c r="H1072" s="5">
        <v>1</v>
      </c>
      <c r="I1072" s="42"/>
    </row>
    <row r="1073" spans="1:9" ht="32.4" x14ac:dyDescent="0.3">
      <c r="A1073" s="5">
        <v>1071</v>
      </c>
      <c r="B1073" s="43" t="s">
        <v>3373</v>
      </c>
      <c r="C1073" s="3" t="s">
        <v>3374</v>
      </c>
      <c r="D1073" s="4" t="s">
        <v>3375</v>
      </c>
      <c r="E1073" s="4" t="s">
        <v>71</v>
      </c>
      <c r="F1073" s="5" t="s">
        <v>819</v>
      </c>
      <c r="G1073" s="33" t="s">
        <v>3376</v>
      </c>
      <c r="H1073" s="5">
        <v>1</v>
      </c>
      <c r="I1073" s="42"/>
    </row>
    <row r="1074" spans="1:9" ht="48.6" x14ac:dyDescent="0.3">
      <c r="A1074" s="5">
        <v>1072</v>
      </c>
      <c r="B1074" s="43" t="s">
        <v>3377</v>
      </c>
      <c r="C1074" s="3" t="s">
        <v>3378</v>
      </c>
      <c r="D1074" s="4" t="s">
        <v>3232</v>
      </c>
      <c r="E1074" s="4" t="s">
        <v>71</v>
      </c>
      <c r="F1074" s="5" t="s">
        <v>1081</v>
      </c>
      <c r="G1074" s="33" t="s">
        <v>3376</v>
      </c>
      <c r="H1074" s="5">
        <v>1</v>
      </c>
      <c r="I1074" s="42"/>
    </row>
    <row r="1075" spans="1:9" ht="16.2" x14ac:dyDescent="0.3">
      <c r="A1075" s="5">
        <v>1073</v>
      </c>
      <c r="B1075" s="30" t="s">
        <v>3297</v>
      </c>
      <c r="C1075" s="4" t="s">
        <v>3298</v>
      </c>
      <c r="D1075" s="4" t="s">
        <v>3298</v>
      </c>
      <c r="E1075" s="4" t="s">
        <v>71</v>
      </c>
      <c r="F1075" s="5" t="s">
        <v>1159</v>
      </c>
      <c r="G1075" s="4" t="s">
        <v>3379</v>
      </c>
      <c r="H1075" s="5">
        <v>10</v>
      </c>
    </row>
    <row r="1076" spans="1:9" ht="16.2" x14ac:dyDescent="0.3">
      <c r="A1076" s="5">
        <v>1074</v>
      </c>
      <c r="B1076" s="30" t="s">
        <v>3380</v>
      </c>
      <c r="C1076" s="4" t="s">
        <v>3381</v>
      </c>
      <c r="D1076" s="4" t="s">
        <v>3381</v>
      </c>
      <c r="E1076" s="4" t="s">
        <v>71</v>
      </c>
      <c r="F1076" s="5" t="s">
        <v>1020</v>
      </c>
      <c r="G1076" s="4" t="s">
        <v>3382</v>
      </c>
      <c r="H1076" s="5">
        <v>1</v>
      </c>
    </row>
    <row r="1077" spans="1:9" ht="16.2" x14ac:dyDescent="0.3">
      <c r="A1077" s="5">
        <v>1075</v>
      </c>
      <c r="B1077" s="16" t="s">
        <v>3383</v>
      </c>
      <c r="C1077" s="3" t="s">
        <v>3384</v>
      </c>
      <c r="D1077" s="4" t="s">
        <v>3385</v>
      </c>
      <c r="E1077" s="4" t="s">
        <v>71</v>
      </c>
      <c r="F1077" s="5" t="s">
        <v>1081</v>
      </c>
      <c r="G1077" s="33" t="s">
        <v>3386</v>
      </c>
      <c r="H1077" s="5">
        <v>1</v>
      </c>
    </row>
    <row r="1078" spans="1:9" ht="16.2" x14ac:dyDescent="0.3">
      <c r="A1078" s="5">
        <v>1076</v>
      </c>
      <c r="B1078" s="16" t="s">
        <v>3387</v>
      </c>
      <c r="C1078" s="3" t="s">
        <v>3384</v>
      </c>
      <c r="D1078" s="4" t="s">
        <v>3385</v>
      </c>
      <c r="E1078" s="4" t="s">
        <v>71</v>
      </c>
      <c r="F1078" s="5" t="s">
        <v>1081</v>
      </c>
      <c r="G1078" s="33" t="s">
        <v>3386</v>
      </c>
      <c r="H1078" s="5">
        <v>1</v>
      </c>
    </row>
    <row r="1079" spans="1:9" ht="16.2" x14ac:dyDescent="0.3">
      <c r="A1079" s="5">
        <v>1077</v>
      </c>
      <c r="B1079" s="16" t="s">
        <v>3388</v>
      </c>
      <c r="C1079" s="16" t="s">
        <v>3389</v>
      </c>
      <c r="D1079" s="16" t="s">
        <v>3390</v>
      </c>
      <c r="E1079" s="4" t="s">
        <v>71</v>
      </c>
      <c r="F1079" s="18" t="s">
        <v>1069</v>
      </c>
      <c r="G1079" s="33" t="s">
        <v>3391</v>
      </c>
      <c r="H1079" s="5">
        <v>1</v>
      </c>
    </row>
    <row r="1080" spans="1:9" ht="16.2" x14ac:dyDescent="0.3">
      <c r="A1080" s="5">
        <v>1078</v>
      </c>
      <c r="B1080" s="16" t="s">
        <v>3392</v>
      </c>
      <c r="C1080" s="3" t="s">
        <v>3393</v>
      </c>
      <c r="D1080" s="3" t="s">
        <v>3394</v>
      </c>
      <c r="E1080" s="4" t="s">
        <v>71</v>
      </c>
      <c r="F1080" s="5" t="s">
        <v>73</v>
      </c>
      <c r="G1080" s="33" t="s">
        <v>3395</v>
      </c>
      <c r="H1080" s="5">
        <v>1</v>
      </c>
    </row>
    <row r="1081" spans="1:9" ht="16.2" x14ac:dyDescent="0.3">
      <c r="A1081" s="5">
        <v>1079</v>
      </c>
      <c r="B1081" s="16" t="s">
        <v>3396</v>
      </c>
      <c r="C1081" s="3" t="s">
        <v>3397</v>
      </c>
      <c r="D1081" s="5" t="s">
        <v>3398</v>
      </c>
      <c r="E1081" s="4" t="s">
        <v>71</v>
      </c>
      <c r="F1081" s="5" t="s">
        <v>75</v>
      </c>
      <c r="G1081" s="33" t="s">
        <v>3395</v>
      </c>
      <c r="H1081" s="5">
        <v>1</v>
      </c>
    </row>
    <row r="1082" spans="1:9" ht="16.2" x14ac:dyDescent="0.3">
      <c r="A1082" s="5">
        <v>1080</v>
      </c>
      <c r="B1082" s="4" t="s">
        <v>3399</v>
      </c>
      <c r="C1082" s="3" t="s">
        <v>3400</v>
      </c>
      <c r="D1082" s="4" t="s">
        <v>208</v>
      </c>
      <c r="E1082" s="4" t="s">
        <v>71</v>
      </c>
      <c r="F1082" s="5" t="s">
        <v>75</v>
      </c>
      <c r="G1082" s="33" t="s">
        <v>3401</v>
      </c>
      <c r="H1082" s="5">
        <v>1</v>
      </c>
    </row>
    <row r="1083" spans="1:9" ht="16.2" x14ac:dyDescent="0.3">
      <c r="A1083" s="5">
        <v>1081</v>
      </c>
      <c r="B1083" s="4" t="s">
        <v>3402</v>
      </c>
      <c r="C1083" s="3" t="s">
        <v>3403</v>
      </c>
      <c r="D1083" s="4" t="s">
        <v>208</v>
      </c>
      <c r="E1083" s="4" t="s">
        <v>71</v>
      </c>
      <c r="F1083" s="5" t="s">
        <v>75</v>
      </c>
      <c r="G1083" s="33" t="s">
        <v>3401</v>
      </c>
      <c r="H1083" s="5">
        <v>1</v>
      </c>
    </row>
    <row r="1084" spans="1:9" ht="16.2" x14ac:dyDescent="0.3">
      <c r="A1084" s="5">
        <v>1082</v>
      </c>
      <c r="B1084" s="4" t="s">
        <v>3404</v>
      </c>
      <c r="C1084" s="3" t="s">
        <v>3405</v>
      </c>
      <c r="D1084" s="4" t="s">
        <v>208</v>
      </c>
      <c r="E1084" s="4" t="s">
        <v>71</v>
      </c>
      <c r="F1084" s="5" t="s">
        <v>75</v>
      </c>
      <c r="G1084" s="33" t="s">
        <v>3401</v>
      </c>
      <c r="H1084" s="5">
        <v>1</v>
      </c>
    </row>
    <row r="1085" spans="1:9" ht="16.2" x14ac:dyDescent="0.3">
      <c r="A1085" s="5">
        <v>1083</v>
      </c>
      <c r="B1085" s="4" t="s">
        <v>3406</v>
      </c>
      <c r="C1085" s="3" t="s">
        <v>3407</v>
      </c>
      <c r="D1085" s="4" t="s">
        <v>208</v>
      </c>
      <c r="E1085" s="4" t="s">
        <v>71</v>
      </c>
      <c r="F1085" s="5" t="s">
        <v>75</v>
      </c>
      <c r="G1085" s="33" t="s">
        <v>3401</v>
      </c>
      <c r="H1085" s="5">
        <v>1</v>
      </c>
    </row>
    <row r="1086" spans="1:9" ht="16.2" x14ac:dyDescent="0.3">
      <c r="A1086" s="5">
        <v>1084</v>
      </c>
      <c r="B1086" s="4" t="s">
        <v>3408</v>
      </c>
      <c r="C1086" s="3" t="s">
        <v>3409</v>
      </c>
      <c r="D1086" s="4" t="s">
        <v>208</v>
      </c>
      <c r="E1086" s="4" t="s">
        <v>71</v>
      </c>
      <c r="F1086" s="5" t="s">
        <v>75</v>
      </c>
      <c r="G1086" s="33" t="s">
        <v>3401</v>
      </c>
      <c r="H1086" s="5">
        <v>1</v>
      </c>
    </row>
    <row r="1087" spans="1:9" ht="16.2" x14ac:dyDescent="0.3">
      <c r="A1087" s="5">
        <v>1085</v>
      </c>
      <c r="B1087" s="4" t="s">
        <v>3410</v>
      </c>
      <c r="C1087" s="3" t="s">
        <v>3411</v>
      </c>
      <c r="D1087" s="4" t="s">
        <v>3412</v>
      </c>
      <c r="E1087" s="4" t="s">
        <v>71</v>
      </c>
      <c r="F1087" s="5" t="s">
        <v>75</v>
      </c>
      <c r="G1087" s="33" t="s">
        <v>3401</v>
      </c>
      <c r="H1087" s="5">
        <v>1</v>
      </c>
    </row>
    <row r="1088" spans="1:9" ht="16.2" x14ac:dyDescent="0.3">
      <c r="A1088" s="5">
        <v>1086</v>
      </c>
      <c r="B1088" s="4" t="s">
        <v>3413</v>
      </c>
      <c r="C1088" s="3" t="s">
        <v>3414</v>
      </c>
      <c r="D1088" s="4" t="s">
        <v>3415</v>
      </c>
      <c r="E1088" s="4" t="s">
        <v>71</v>
      </c>
      <c r="F1088" s="5" t="s">
        <v>1020</v>
      </c>
      <c r="G1088" s="33" t="s">
        <v>3416</v>
      </c>
      <c r="H1088" s="5">
        <v>1</v>
      </c>
    </row>
    <row r="1089" spans="1:8" ht="16.2" x14ac:dyDescent="0.3">
      <c r="A1089" s="5">
        <v>1087</v>
      </c>
      <c r="B1089" s="4" t="s">
        <v>3417</v>
      </c>
      <c r="C1089" s="3" t="s">
        <v>3418</v>
      </c>
      <c r="D1089" s="3" t="s">
        <v>3418</v>
      </c>
      <c r="E1089" s="4" t="s">
        <v>71</v>
      </c>
      <c r="F1089" s="5" t="s">
        <v>1020</v>
      </c>
      <c r="G1089" s="33" t="s">
        <v>3419</v>
      </c>
      <c r="H1089" s="5">
        <v>2</v>
      </c>
    </row>
    <row r="1090" spans="1:8" s="47" customFormat="1" ht="16.2" x14ac:dyDescent="0.3">
      <c r="A1090" s="5">
        <v>1088</v>
      </c>
      <c r="B1090" s="3" t="s">
        <v>3420</v>
      </c>
      <c r="C1090" s="3" t="s">
        <v>3421</v>
      </c>
      <c r="D1090" s="3" t="s">
        <v>3422</v>
      </c>
      <c r="E1090" s="3" t="s">
        <v>71</v>
      </c>
      <c r="F1090" s="3" t="s">
        <v>1020</v>
      </c>
      <c r="G1090" s="33" t="s">
        <v>3436</v>
      </c>
      <c r="H1090" s="5">
        <v>1</v>
      </c>
    </row>
    <row r="1091" spans="1:8" s="47" customFormat="1" ht="16.2" x14ac:dyDescent="0.3">
      <c r="A1091" s="5">
        <v>1089</v>
      </c>
      <c r="B1091" s="3" t="s">
        <v>3423</v>
      </c>
      <c r="C1091" s="3" t="s">
        <v>3424</v>
      </c>
      <c r="D1091" s="3" t="s">
        <v>3425</v>
      </c>
      <c r="E1091" s="3" t="s">
        <v>71</v>
      </c>
      <c r="F1091" s="3" t="s">
        <v>1020</v>
      </c>
      <c r="G1091" s="33" t="s">
        <v>3436</v>
      </c>
      <c r="H1091" s="5">
        <v>1</v>
      </c>
    </row>
    <row r="1092" spans="1:8" s="47" customFormat="1" ht="16.2" x14ac:dyDescent="0.3">
      <c r="A1092" s="5">
        <v>1090</v>
      </c>
      <c r="B1092" s="3" t="s">
        <v>3426</v>
      </c>
      <c r="C1092" s="3" t="s">
        <v>3227</v>
      </c>
      <c r="D1092" s="3" t="s">
        <v>3049</v>
      </c>
      <c r="E1092" s="3" t="s">
        <v>71</v>
      </c>
      <c r="F1092" s="3" t="s">
        <v>1020</v>
      </c>
      <c r="G1092" s="33" t="s">
        <v>3436</v>
      </c>
      <c r="H1092" s="5">
        <v>1</v>
      </c>
    </row>
    <row r="1093" spans="1:8" s="47" customFormat="1" ht="16.2" x14ac:dyDescent="0.3">
      <c r="A1093" s="5">
        <v>1091</v>
      </c>
      <c r="B1093" s="3" t="s">
        <v>3427</v>
      </c>
      <c r="C1093" s="3" t="s">
        <v>3428</v>
      </c>
      <c r="D1093" s="3" t="s">
        <v>3422</v>
      </c>
      <c r="E1093" s="3" t="s">
        <v>71</v>
      </c>
      <c r="F1093" s="3" t="s">
        <v>1020</v>
      </c>
      <c r="G1093" s="33" t="s">
        <v>3436</v>
      </c>
      <c r="H1093" s="5">
        <v>1</v>
      </c>
    </row>
    <row r="1094" spans="1:8" s="47" customFormat="1" ht="16.2" x14ac:dyDescent="0.3">
      <c r="A1094" s="5">
        <v>1092</v>
      </c>
      <c r="B1094" s="3" t="s">
        <v>3429</v>
      </c>
      <c r="C1094" s="3" t="s">
        <v>3430</v>
      </c>
      <c r="D1094" s="3" t="s">
        <v>3431</v>
      </c>
      <c r="E1094" s="3" t="s">
        <v>71</v>
      </c>
      <c r="F1094" s="3" t="s">
        <v>1020</v>
      </c>
      <c r="G1094" s="33" t="s">
        <v>3436</v>
      </c>
      <c r="H1094" s="5">
        <v>1</v>
      </c>
    </row>
    <row r="1095" spans="1:8" s="47" customFormat="1" ht="16.2" x14ac:dyDescent="0.3">
      <c r="A1095" s="5">
        <v>1093</v>
      </c>
      <c r="B1095" s="3" t="s">
        <v>3432</v>
      </c>
      <c r="C1095" s="3" t="s">
        <v>3227</v>
      </c>
      <c r="D1095" s="3" t="s">
        <v>3049</v>
      </c>
      <c r="E1095" s="3" t="s">
        <v>71</v>
      </c>
      <c r="F1095" s="3" t="s">
        <v>1020</v>
      </c>
      <c r="G1095" s="33" t="s">
        <v>3436</v>
      </c>
      <c r="H1095" s="5">
        <v>1</v>
      </c>
    </row>
    <row r="1096" spans="1:8" s="47" customFormat="1" ht="16.2" x14ac:dyDescent="0.3">
      <c r="A1096" s="5">
        <v>1094</v>
      </c>
      <c r="B1096" s="3" t="s">
        <v>3433</v>
      </c>
      <c r="C1096" s="3" t="s">
        <v>3434</v>
      </c>
      <c r="D1096" s="3" t="s">
        <v>3435</v>
      </c>
      <c r="E1096" s="3" t="s">
        <v>71</v>
      </c>
      <c r="F1096" s="3" t="s">
        <v>1020</v>
      </c>
      <c r="G1096" s="33" t="s">
        <v>3436</v>
      </c>
      <c r="H1096" s="5">
        <v>1</v>
      </c>
    </row>
    <row r="1097" spans="1:8" s="47" customFormat="1" x14ac:dyDescent="0.3">
      <c r="A1097" s="46"/>
      <c r="C1097" s="49"/>
      <c r="F1097" s="46"/>
      <c r="G1097" s="48"/>
      <c r="H1097" s="46"/>
    </row>
    <row r="1098" spans="1:8" s="47" customFormat="1" x14ac:dyDescent="0.3">
      <c r="A1098" s="46"/>
      <c r="C1098" s="49"/>
      <c r="F1098" s="46"/>
      <c r="G1098" s="48"/>
      <c r="H1098" s="46"/>
    </row>
    <row r="1099" spans="1:8" s="47" customFormat="1" x14ac:dyDescent="0.3">
      <c r="A1099" s="46"/>
      <c r="C1099" s="49"/>
      <c r="F1099" s="46"/>
      <c r="G1099" s="48"/>
      <c r="H1099" s="46"/>
    </row>
  </sheetData>
  <sortState xmlns:xlrd2="http://schemas.microsoft.com/office/spreadsheetml/2017/richdata2" ref="A3:H1200">
    <sortCondition ref="A1190"/>
  </sortState>
  <mergeCells count="1">
    <mergeCell ref="A1:H1"/>
  </mergeCells>
  <phoneticPr fontId="3" type="noConversion"/>
  <hyperlinks>
    <hyperlink ref="D1077" r:id="rId1" display="https://www.books.com.tw/web/sys_puballb/books/?pubid=whitelephant26" xr:uid="{00000000-0004-0000-0000-000000000000}"/>
    <hyperlink ref="D1078" r:id="rId2" display="https://www.books.com.tw/web/sys_puballb/books/?pubid=whitelephant26" xr:uid="{00000000-0004-0000-0000-000001000000}"/>
  </hyperlinks>
  <printOptions horizontalCentered="1"/>
  <pageMargins left="0.59055118110236227" right="0.39370078740157483" top="0.78740157480314965" bottom="0.78740157480314965" header="0.51181102362204722" footer="0.51181102362204722"/>
  <pageSetup paperSize="9" orientation="portrait"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4"/>
  <sheetViews>
    <sheetView zoomScale="145" zoomScaleNormal="145" workbookViewId="0">
      <selection sqref="A1:M1"/>
    </sheetView>
  </sheetViews>
  <sheetFormatPr defaultColWidth="9" defaultRowHeight="15.6" x14ac:dyDescent="0.3"/>
  <cols>
    <col min="1" max="1" width="4.88671875" style="10" customWidth="1"/>
    <col min="2" max="2" width="6.88671875" style="6" customWidth="1"/>
    <col min="3" max="3" width="5.6640625" style="6" customWidth="1"/>
    <col min="4" max="4" width="5.44140625" style="10" customWidth="1"/>
    <col min="5" max="5" width="21.109375" style="6" customWidth="1"/>
    <col min="6" max="6" width="6.88671875" style="6" customWidth="1"/>
    <col min="7" max="7" width="5.6640625" style="6" customWidth="1"/>
    <col min="8" max="8" width="5.109375" style="10" customWidth="1"/>
    <col min="9" max="9" width="6" style="10" customWidth="1"/>
    <col min="10" max="10" width="5.6640625" style="10" customWidth="1"/>
    <col min="11" max="11" width="4.77734375" style="10" customWidth="1"/>
    <col min="12" max="12" width="12.21875" style="6" customWidth="1"/>
    <col min="13" max="13" width="5.33203125" style="10" hidden="1" customWidth="1"/>
    <col min="14" max="16384" width="9" style="6"/>
  </cols>
  <sheetData>
    <row r="1" spans="1:13" ht="16.2" x14ac:dyDescent="0.3">
      <c r="A1" s="53" t="s">
        <v>752</v>
      </c>
      <c r="B1" s="54"/>
      <c r="C1" s="54"/>
      <c r="D1" s="54"/>
      <c r="E1" s="54"/>
      <c r="F1" s="54"/>
      <c r="G1" s="54"/>
      <c r="H1" s="54"/>
      <c r="I1" s="54"/>
      <c r="J1" s="54"/>
      <c r="K1" s="54"/>
      <c r="L1" s="54"/>
      <c r="M1" s="55"/>
    </row>
    <row r="2" spans="1:13" ht="16.2" x14ac:dyDescent="0.3">
      <c r="A2" s="5" t="s">
        <v>416</v>
      </c>
      <c r="B2" s="5" t="s">
        <v>1150</v>
      </c>
      <c r="C2" s="5" t="s">
        <v>1151</v>
      </c>
      <c r="D2" s="5" t="s">
        <v>1152</v>
      </c>
      <c r="E2" s="3" t="s">
        <v>1153</v>
      </c>
      <c r="F2" s="3" t="s">
        <v>1154</v>
      </c>
      <c r="G2" s="14" t="s">
        <v>1185</v>
      </c>
      <c r="H2" s="5" t="s">
        <v>1155</v>
      </c>
      <c r="I2" s="5" t="s">
        <v>418</v>
      </c>
      <c r="J2" s="5" t="s">
        <v>1156</v>
      </c>
      <c r="K2" s="5" t="s">
        <v>1157</v>
      </c>
      <c r="L2" s="3" t="s">
        <v>676</v>
      </c>
      <c r="M2" s="5"/>
    </row>
    <row r="3" spans="1:13" ht="16.2" x14ac:dyDescent="0.3">
      <c r="A3" s="5">
        <v>1</v>
      </c>
      <c r="B3" s="7">
        <v>50300</v>
      </c>
      <c r="C3" s="7">
        <v>17</v>
      </c>
      <c r="D3" s="7">
        <v>17</v>
      </c>
      <c r="E3" s="3" t="s">
        <v>753</v>
      </c>
      <c r="F3" s="3" t="s">
        <v>754</v>
      </c>
      <c r="G3" s="3" t="s">
        <v>754</v>
      </c>
      <c r="H3" s="5">
        <v>20</v>
      </c>
      <c r="I3" s="5" t="s">
        <v>590</v>
      </c>
      <c r="J3" s="5" t="s">
        <v>711</v>
      </c>
      <c r="K3" s="5" t="s">
        <v>75</v>
      </c>
      <c r="L3" s="3" t="s">
        <v>755</v>
      </c>
    </row>
    <row r="4" spans="1:13" ht="16.2" x14ac:dyDescent="0.3">
      <c r="A4" s="5">
        <v>2</v>
      </c>
      <c r="B4" s="7">
        <v>50300</v>
      </c>
      <c r="C4" s="7">
        <v>17</v>
      </c>
      <c r="D4" s="7">
        <v>17</v>
      </c>
      <c r="E4" s="3" t="s">
        <v>756</v>
      </c>
      <c r="F4" s="3" t="s">
        <v>754</v>
      </c>
      <c r="G4" s="3" t="s">
        <v>754</v>
      </c>
      <c r="H4" s="5">
        <v>20</v>
      </c>
      <c r="I4" s="5" t="s">
        <v>590</v>
      </c>
      <c r="J4" s="5" t="s">
        <v>67</v>
      </c>
      <c r="K4" s="5" t="s">
        <v>75</v>
      </c>
      <c r="L4" s="3" t="s">
        <v>755</v>
      </c>
    </row>
    <row r="5" spans="1:13" ht="16.2" x14ac:dyDescent="0.3">
      <c r="A5" s="5">
        <v>3</v>
      </c>
      <c r="B5" s="7">
        <v>50300</v>
      </c>
      <c r="C5" s="7">
        <v>17</v>
      </c>
      <c r="D5" s="7">
        <v>17</v>
      </c>
      <c r="E5" s="3" t="s">
        <v>757</v>
      </c>
      <c r="F5" s="3" t="s">
        <v>754</v>
      </c>
      <c r="G5" s="3" t="s">
        <v>754</v>
      </c>
      <c r="H5" s="5">
        <v>27</v>
      </c>
      <c r="I5" s="5" t="s">
        <v>590</v>
      </c>
      <c r="J5" s="5" t="s">
        <v>67</v>
      </c>
      <c r="K5" s="5" t="s">
        <v>75</v>
      </c>
      <c r="L5" s="3" t="s">
        <v>755</v>
      </c>
    </row>
    <row r="6" spans="1:13" ht="16.2" x14ac:dyDescent="0.3">
      <c r="A6" s="5">
        <v>4</v>
      </c>
      <c r="B6" s="7">
        <v>50300</v>
      </c>
      <c r="C6" s="7">
        <v>17</v>
      </c>
      <c r="D6" s="7">
        <v>17</v>
      </c>
      <c r="E6" s="3" t="s">
        <v>758</v>
      </c>
      <c r="F6" s="3" t="s">
        <v>754</v>
      </c>
      <c r="G6" s="3" t="s">
        <v>754</v>
      </c>
      <c r="H6" s="5">
        <v>24</v>
      </c>
      <c r="I6" s="5" t="s">
        <v>590</v>
      </c>
      <c r="J6" s="5" t="s">
        <v>711</v>
      </c>
      <c r="K6" s="5" t="s">
        <v>74</v>
      </c>
      <c r="L6" s="3" t="s">
        <v>755</v>
      </c>
    </row>
    <row r="7" spans="1:13" ht="16.2" x14ac:dyDescent="0.3">
      <c r="A7" s="5">
        <v>5</v>
      </c>
      <c r="B7" s="7">
        <v>50300</v>
      </c>
      <c r="C7" s="7">
        <v>17</v>
      </c>
      <c r="D7" s="7">
        <v>17</v>
      </c>
      <c r="E7" s="3" t="s">
        <v>759</v>
      </c>
      <c r="F7" s="3" t="s">
        <v>754</v>
      </c>
      <c r="G7" s="3" t="s">
        <v>754</v>
      </c>
      <c r="H7" s="5" t="s">
        <v>69</v>
      </c>
      <c r="I7" s="5" t="s">
        <v>590</v>
      </c>
      <c r="J7" s="5" t="s">
        <v>741</v>
      </c>
      <c r="K7" s="5" t="s">
        <v>75</v>
      </c>
      <c r="L7" s="3" t="s">
        <v>755</v>
      </c>
    </row>
    <row r="8" spans="1:13" ht="16.2" x14ac:dyDescent="0.3">
      <c r="A8" s="5">
        <v>6</v>
      </c>
      <c r="B8" s="7">
        <v>50300</v>
      </c>
      <c r="C8" s="7">
        <v>17</v>
      </c>
      <c r="D8" s="7">
        <v>17</v>
      </c>
      <c r="E8" s="3" t="s">
        <v>760</v>
      </c>
      <c r="F8" s="3" t="s">
        <v>754</v>
      </c>
      <c r="G8" s="3" t="s">
        <v>754</v>
      </c>
      <c r="H8" s="5" t="s">
        <v>69</v>
      </c>
      <c r="I8" s="5" t="s">
        <v>590</v>
      </c>
      <c r="J8" s="5" t="s">
        <v>68</v>
      </c>
      <c r="K8" s="5" t="s">
        <v>75</v>
      </c>
      <c r="L8" s="3" t="s">
        <v>755</v>
      </c>
    </row>
    <row r="9" spans="1:13" ht="16.2" x14ac:dyDescent="0.3">
      <c r="A9" s="5">
        <v>7</v>
      </c>
      <c r="B9" s="7">
        <v>50300</v>
      </c>
      <c r="C9" s="7">
        <v>17</v>
      </c>
      <c r="D9" s="7">
        <v>17</v>
      </c>
      <c r="E9" s="3" t="s">
        <v>761</v>
      </c>
      <c r="F9" s="3" t="s">
        <v>754</v>
      </c>
      <c r="G9" s="3" t="s">
        <v>754</v>
      </c>
      <c r="H9" s="5">
        <v>20</v>
      </c>
      <c r="I9" s="5" t="s">
        <v>590</v>
      </c>
      <c r="J9" s="5" t="s">
        <v>68</v>
      </c>
      <c r="K9" s="5" t="s">
        <v>75</v>
      </c>
      <c r="L9" s="3" t="s">
        <v>755</v>
      </c>
    </row>
    <row r="10" spans="1:13" ht="16.2" x14ac:dyDescent="0.3">
      <c r="A10" s="5">
        <v>8</v>
      </c>
      <c r="B10" s="7">
        <v>50300</v>
      </c>
      <c r="C10" s="7">
        <v>17</v>
      </c>
      <c r="D10" s="7">
        <v>17</v>
      </c>
      <c r="E10" s="3" t="s">
        <v>762</v>
      </c>
      <c r="F10" s="3" t="s">
        <v>754</v>
      </c>
      <c r="G10" s="3" t="s">
        <v>754</v>
      </c>
      <c r="H10" s="5">
        <v>20</v>
      </c>
      <c r="I10" s="5" t="s">
        <v>590</v>
      </c>
      <c r="J10" s="5" t="s">
        <v>709</v>
      </c>
      <c r="K10" s="5" t="s">
        <v>75</v>
      </c>
      <c r="L10" s="3" t="s">
        <v>755</v>
      </c>
    </row>
    <row r="11" spans="1:13" ht="16.2" x14ac:dyDescent="0.3">
      <c r="A11" s="5">
        <v>9</v>
      </c>
      <c r="B11" s="7">
        <v>50300</v>
      </c>
      <c r="C11" s="7">
        <v>17</v>
      </c>
      <c r="D11" s="7">
        <v>17</v>
      </c>
      <c r="E11" s="3" t="s">
        <v>763</v>
      </c>
      <c r="F11" s="3" t="s">
        <v>754</v>
      </c>
      <c r="G11" s="3" t="s">
        <v>754</v>
      </c>
      <c r="H11" s="5">
        <v>21</v>
      </c>
      <c r="I11" s="5" t="s">
        <v>590</v>
      </c>
      <c r="J11" s="5" t="s">
        <v>709</v>
      </c>
      <c r="K11" s="5" t="s">
        <v>75</v>
      </c>
      <c r="L11" s="3" t="s">
        <v>755</v>
      </c>
    </row>
    <row r="12" spans="1:13" ht="16.2" x14ac:dyDescent="0.3">
      <c r="A12" s="5">
        <v>10</v>
      </c>
      <c r="B12" s="7">
        <v>50300</v>
      </c>
      <c r="C12" s="7">
        <v>17</v>
      </c>
      <c r="D12" s="7">
        <v>17</v>
      </c>
      <c r="E12" s="3" t="s">
        <v>764</v>
      </c>
      <c r="F12" s="3" t="s">
        <v>754</v>
      </c>
      <c r="G12" s="3" t="s">
        <v>754</v>
      </c>
      <c r="H12" s="5"/>
      <c r="I12" s="5" t="s">
        <v>590</v>
      </c>
      <c r="J12" s="5" t="s">
        <v>67</v>
      </c>
      <c r="K12" s="5" t="s">
        <v>75</v>
      </c>
      <c r="L12" s="3" t="s">
        <v>755</v>
      </c>
    </row>
    <row r="13" spans="1:13" ht="16.2" x14ac:dyDescent="0.3">
      <c r="A13" s="5">
        <v>11</v>
      </c>
      <c r="B13" s="7">
        <v>50300</v>
      </c>
      <c r="C13" s="7">
        <v>18</v>
      </c>
      <c r="D13" s="7">
        <v>18</v>
      </c>
      <c r="E13" s="3" t="s">
        <v>765</v>
      </c>
      <c r="F13" s="3" t="s">
        <v>766</v>
      </c>
      <c r="G13" s="3" t="s">
        <v>766</v>
      </c>
      <c r="H13" s="5">
        <v>50</v>
      </c>
      <c r="I13" s="5" t="s">
        <v>590</v>
      </c>
      <c r="J13" s="5" t="s">
        <v>68</v>
      </c>
      <c r="K13" s="5" t="s">
        <v>73</v>
      </c>
      <c r="L13" s="3" t="s">
        <v>755</v>
      </c>
    </row>
    <row r="14" spans="1:13" ht="16.2" x14ac:dyDescent="0.3">
      <c r="A14" s="5">
        <v>12</v>
      </c>
      <c r="B14" s="7">
        <v>50300</v>
      </c>
      <c r="C14" s="7">
        <v>18</v>
      </c>
      <c r="D14" s="7">
        <v>18</v>
      </c>
      <c r="E14" s="3" t="s">
        <v>767</v>
      </c>
      <c r="F14" s="3" t="s">
        <v>768</v>
      </c>
      <c r="G14" s="3" t="s">
        <v>769</v>
      </c>
      <c r="H14" s="5">
        <v>84</v>
      </c>
      <c r="I14" s="5"/>
      <c r="J14" s="5" t="s">
        <v>709</v>
      </c>
      <c r="K14" s="5" t="s">
        <v>75</v>
      </c>
      <c r="L14" s="3" t="s">
        <v>770</v>
      </c>
    </row>
    <row r="15" spans="1:13" ht="16.2" x14ac:dyDescent="0.3">
      <c r="A15" s="5">
        <v>13</v>
      </c>
      <c r="B15" s="7">
        <v>50300</v>
      </c>
      <c r="C15" s="7">
        <v>18</v>
      </c>
      <c r="D15" s="7">
        <v>18</v>
      </c>
      <c r="E15" s="3" t="s">
        <v>771</v>
      </c>
      <c r="F15" s="3" t="s">
        <v>772</v>
      </c>
      <c r="G15" s="3" t="s">
        <v>772</v>
      </c>
      <c r="H15" s="5">
        <v>88</v>
      </c>
      <c r="I15" s="5" t="s">
        <v>590</v>
      </c>
      <c r="J15" s="5" t="s">
        <v>709</v>
      </c>
      <c r="K15" s="5" t="s">
        <v>74</v>
      </c>
      <c r="L15" s="3" t="s">
        <v>755</v>
      </c>
    </row>
    <row r="16" spans="1:13" ht="16.2" x14ac:dyDescent="0.3">
      <c r="A16" s="5">
        <v>14</v>
      </c>
      <c r="B16" s="7">
        <v>50300</v>
      </c>
      <c r="C16" s="7">
        <v>18</v>
      </c>
      <c r="D16" s="7">
        <v>18</v>
      </c>
      <c r="E16" s="3" t="s">
        <v>773</v>
      </c>
      <c r="F16" s="3" t="s">
        <v>774</v>
      </c>
      <c r="G16" s="3" t="s">
        <v>774</v>
      </c>
      <c r="H16" s="5">
        <v>136</v>
      </c>
      <c r="I16" s="5" t="s">
        <v>590</v>
      </c>
      <c r="J16" s="5" t="s">
        <v>709</v>
      </c>
      <c r="K16" s="5" t="s">
        <v>75</v>
      </c>
      <c r="L16" s="3" t="s">
        <v>755</v>
      </c>
    </row>
    <row r="17" spans="1:12" ht="16.2" x14ac:dyDescent="0.3">
      <c r="A17" s="5">
        <v>15</v>
      </c>
      <c r="B17" s="7">
        <v>50300</v>
      </c>
      <c r="C17" s="3">
        <v>26</v>
      </c>
      <c r="D17" s="5">
        <v>26</v>
      </c>
      <c r="E17" s="3" t="s">
        <v>775</v>
      </c>
      <c r="F17" s="3" t="s">
        <v>766</v>
      </c>
      <c r="G17" s="3" t="s">
        <v>766</v>
      </c>
      <c r="H17" s="5">
        <v>45</v>
      </c>
      <c r="I17" s="5" t="s">
        <v>590</v>
      </c>
      <c r="J17" s="5" t="s">
        <v>68</v>
      </c>
      <c r="K17" s="5" t="s">
        <v>75</v>
      </c>
      <c r="L17" s="3" t="s">
        <v>776</v>
      </c>
    </row>
    <row r="18" spans="1:12" ht="16.2" x14ac:dyDescent="0.3">
      <c r="A18" s="5">
        <v>16</v>
      </c>
      <c r="B18" s="7">
        <v>50300</v>
      </c>
      <c r="C18" s="3">
        <v>26</v>
      </c>
      <c r="D18" s="5">
        <v>26</v>
      </c>
      <c r="E18" s="3" t="s">
        <v>777</v>
      </c>
      <c r="F18" s="3" t="s">
        <v>778</v>
      </c>
      <c r="G18" s="3" t="s">
        <v>778</v>
      </c>
      <c r="H18" s="5">
        <v>114</v>
      </c>
      <c r="I18" s="5" t="s">
        <v>590</v>
      </c>
      <c r="J18" s="5" t="s">
        <v>709</v>
      </c>
      <c r="K18" s="5" t="s">
        <v>75</v>
      </c>
      <c r="L18" s="3" t="s">
        <v>776</v>
      </c>
    </row>
    <row r="19" spans="1:12" ht="16.2" x14ac:dyDescent="0.3">
      <c r="A19" s="5">
        <v>17</v>
      </c>
      <c r="B19" s="7">
        <v>50300</v>
      </c>
      <c r="C19" s="3">
        <v>26</v>
      </c>
      <c r="D19" s="5">
        <v>26</v>
      </c>
      <c r="E19" s="3" t="s">
        <v>779</v>
      </c>
      <c r="F19" s="3" t="s">
        <v>780</v>
      </c>
      <c r="G19" s="3" t="s">
        <v>780</v>
      </c>
      <c r="H19" s="5">
        <v>117</v>
      </c>
      <c r="I19" s="5" t="s">
        <v>590</v>
      </c>
      <c r="J19" s="5" t="s">
        <v>709</v>
      </c>
      <c r="K19" s="5" t="s">
        <v>75</v>
      </c>
      <c r="L19" s="3" t="s">
        <v>776</v>
      </c>
    </row>
    <row r="20" spans="1:12" ht="16.2" x14ac:dyDescent="0.3">
      <c r="A20" s="5">
        <v>18</v>
      </c>
      <c r="B20" s="7">
        <v>50300</v>
      </c>
      <c r="C20" s="3">
        <v>26</v>
      </c>
      <c r="D20" s="5">
        <v>26</v>
      </c>
      <c r="E20" s="3" t="s">
        <v>781</v>
      </c>
      <c r="F20" s="3" t="s">
        <v>778</v>
      </c>
      <c r="G20" s="3" t="s">
        <v>778</v>
      </c>
      <c r="H20" s="5">
        <v>104</v>
      </c>
      <c r="I20" s="5" t="s">
        <v>590</v>
      </c>
      <c r="J20" s="5" t="s">
        <v>709</v>
      </c>
      <c r="K20" s="5" t="s">
        <v>75</v>
      </c>
      <c r="L20" s="3" t="s">
        <v>776</v>
      </c>
    </row>
    <row r="21" spans="1:12" ht="16.2" x14ac:dyDescent="0.3">
      <c r="A21" s="5">
        <v>19</v>
      </c>
      <c r="B21" s="7">
        <v>50300</v>
      </c>
      <c r="C21" s="3">
        <v>26</v>
      </c>
      <c r="D21" s="5">
        <v>26</v>
      </c>
      <c r="E21" s="3" t="s">
        <v>782</v>
      </c>
      <c r="F21" s="3" t="s">
        <v>778</v>
      </c>
      <c r="G21" s="3" t="s">
        <v>778</v>
      </c>
      <c r="H21" s="5">
        <v>116</v>
      </c>
      <c r="I21" s="5" t="s">
        <v>590</v>
      </c>
      <c r="J21" s="5" t="s">
        <v>68</v>
      </c>
      <c r="K21" s="5" t="s">
        <v>75</v>
      </c>
      <c r="L21" s="3" t="s">
        <v>776</v>
      </c>
    </row>
    <row r="22" spans="1:12" ht="16.2" x14ac:dyDescent="0.3">
      <c r="A22" s="5">
        <v>20</v>
      </c>
      <c r="B22" s="7">
        <v>50300</v>
      </c>
      <c r="C22" s="3">
        <v>26</v>
      </c>
      <c r="D22" s="5">
        <v>26</v>
      </c>
      <c r="E22" s="3" t="s">
        <v>783</v>
      </c>
      <c r="F22" s="3" t="s">
        <v>784</v>
      </c>
      <c r="G22" s="3" t="s">
        <v>784</v>
      </c>
      <c r="H22" s="5">
        <v>107</v>
      </c>
      <c r="I22" s="5" t="s">
        <v>590</v>
      </c>
      <c r="J22" s="5" t="s">
        <v>68</v>
      </c>
      <c r="K22" s="5" t="s">
        <v>75</v>
      </c>
      <c r="L22" s="3" t="s">
        <v>776</v>
      </c>
    </row>
    <row r="23" spans="1:12" ht="16.2" x14ac:dyDescent="0.3">
      <c r="A23" s="5">
        <v>21</v>
      </c>
      <c r="B23" s="7">
        <v>50300</v>
      </c>
      <c r="C23" s="3">
        <v>26</v>
      </c>
      <c r="D23" s="5">
        <v>26</v>
      </c>
      <c r="E23" s="3" t="s">
        <v>785</v>
      </c>
      <c r="F23" s="3" t="s">
        <v>786</v>
      </c>
      <c r="G23" s="3" t="s">
        <v>787</v>
      </c>
      <c r="H23" s="5">
        <v>118</v>
      </c>
      <c r="I23" s="5" t="s">
        <v>590</v>
      </c>
      <c r="J23" s="5" t="s">
        <v>68</v>
      </c>
      <c r="K23" s="5" t="s">
        <v>75</v>
      </c>
      <c r="L23" s="3" t="s">
        <v>776</v>
      </c>
    </row>
    <row r="24" spans="1:12" ht="16.2" x14ac:dyDescent="0.3">
      <c r="A24" s="5">
        <v>22</v>
      </c>
      <c r="B24" s="7">
        <v>50300</v>
      </c>
      <c r="C24" s="3">
        <v>26</v>
      </c>
      <c r="D24" s="5">
        <v>26</v>
      </c>
      <c r="E24" s="3" t="s">
        <v>788</v>
      </c>
      <c r="F24" s="3" t="s">
        <v>789</v>
      </c>
      <c r="G24" s="3" t="s">
        <v>790</v>
      </c>
      <c r="H24" s="5"/>
      <c r="I24" s="5"/>
      <c r="J24" s="5" t="s">
        <v>709</v>
      </c>
      <c r="K24" s="5" t="s">
        <v>75</v>
      </c>
      <c r="L24" s="3" t="s">
        <v>776</v>
      </c>
    </row>
    <row r="25" spans="1:12" ht="16.2" x14ac:dyDescent="0.3">
      <c r="A25" s="5">
        <v>23</v>
      </c>
      <c r="B25" s="7">
        <v>50300</v>
      </c>
      <c r="C25" s="3">
        <v>26</v>
      </c>
      <c r="D25" s="5">
        <v>26</v>
      </c>
      <c r="E25" s="3" t="s">
        <v>791</v>
      </c>
      <c r="F25" s="3" t="s">
        <v>778</v>
      </c>
      <c r="G25" s="3" t="s">
        <v>778</v>
      </c>
      <c r="H25" s="5">
        <v>107</v>
      </c>
      <c r="I25" s="5" t="s">
        <v>590</v>
      </c>
      <c r="J25" s="5" t="s">
        <v>68</v>
      </c>
      <c r="K25" s="5" t="s">
        <v>75</v>
      </c>
      <c r="L25" s="3" t="s">
        <v>776</v>
      </c>
    </row>
    <row r="26" spans="1:12" ht="16.2" x14ac:dyDescent="0.3">
      <c r="A26" s="5">
        <v>24</v>
      </c>
      <c r="B26" s="7">
        <v>50300</v>
      </c>
      <c r="C26" s="3">
        <v>26</v>
      </c>
      <c r="D26" s="5">
        <v>26</v>
      </c>
      <c r="E26" s="3" t="s">
        <v>792</v>
      </c>
      <c r="F26" s="3" t="s">
        <v>793</v>
      </c>
      <c r="G26" s="3" t="s">
        <v>784</v>
      </c>
      <c r="H26" s="5">
        <v>117</v>
      </c>
      <c r="I26" s="5" t="s">
        <v>590</v>
      </c>
      <c r="J26" s="5" t="s">
        <v>709</v>
      </c>
      <c r="K26" s="5" t="s">
        <v>75</v>
      </c>
      <c r="L26" s="3" t="s">
        <v>776</v>
      </c>
    </row>
    <row r="27" spans="1:12" ht="16.2" x14ac:dyDescent="0.3">
      <c r="A27" s="5">
        <v>25</v>
      </c>
      <c r="B27" s="7">
        <v>50300</v>
      </c>
      <c r="C27" s="3">
        <v>26</v>
      </c>
      <c r="D27" s="5">
        <v>26</v>
      </c>
      <c r="E27" s="3" t="s">
        <v>794</v>
      </c>
      <c r="F27" s="3" t="s">
        <v>795</v>
      </c>
      <c r="G27" s="3" t="s">
        <v>795</v>
      </c>
      <c r="H27" s="5"/>
      <c r="I27" s="5"/>
      <c r="J27" s="5" t="s">
        <v>709</v>
      </c>
      <c r="K27" s="5" t="s">
        <v>75</v>
      </c>
      <c r="L27" s="3" t="s">
        <v>776</v>
      </c>
    </row>
    <row r="28" spans="1:12" ht="16.2" x14ac:dyDescent="0.3">
      <c r="A28" s="5">
        <v>26</v>
      </c>
      <c r="B28" s="7">
        <v>50300</v>
      </c>
      <c r="C28" s="3">
        <v>26</v>
      </c>
      <c r="D28" s="5">
        <v>26</v>
      </c>
      <c r="E28" s="3" t="s">
        <v>796</v>
      </c>
      <c r="F28" s="3" t="s">
        <v>118</v>
      </c>
      <c r="G28" s="3" t="s">
        <v>86</v>
      </c>
      <c r="H28" s="5">
        <v>112</v>
      </c>
      <c r="I28" s="5" t="s">
        <v>590</v>
      </c>
      <c r="J28" s="5" t="s">
        <v>709</v>
      </c>
      <c r="K28" s="5" t="s">
        <v>75</v>
      </c>
      <c r="L28" s="3" t="s">
        <v>776</v>
      </c>
    </row>
    <row r="29" spans="1:12" ht="16.2" x14ac:dyDescent="0.3">
      <c r="A29" s="5">
        <v>27</v>
      </c>
      <c r="B29" s="7">
        <v>50300</v>
      </c>
      <c r="C29" s="3">
        <v>26</v>
      </c>
      <c r="D29" s="5">
        <v>26</v>
      </c>
      <c r="E29" s="3" t="s">
        <v>797</v>
      </c>
      <c r="F29" s="3" t="s">
        <v>780</v>
      </c>
      <c r="G29" s="3" t="s">
        <v>780</v>
      </c>
      <c r="H29" s="5">
        <v>107</v>
      </c>
      <c r="I29" s="5" t="s">
        <v>590</v>
      </c>
      <c r="J29" s="5" t="s">
        <v>709</v>
      </c>
      <c r="K29" s="5" t="s">
        <v>75</v>
      </c>
      <c r="L29" s="3" t="s">
        <v>798</v>
      </c>
    </row>
    <row r="30" spans="1:12" ht="16.2" x14ac:dyDescent="0.3">
      <c r="A30" s="5">
        <v>28</v>
      </c>
      <c r="B30" s="7">
        <v>50300</v>
      </c>
      <c r="C30" s="3">
        <v>26</v>
      </c>
      <c r="D30" s="5">
        <v>26</v>
      </c>
      <c r="E30" s="3" t="s">
        <v>799</v>
      </c>
      <c r="F30" s="3" t="s">
        <v>795</v>
      </c>
      <c r="G30" s="3" t="s">
        <v>795</v>
      </c>
      <c r="H30" s="5">
        <v>83</v>
      </c>
      <c r="I30" s="5" t="s">
        <v>590</v>
      </c>
      <c r="J30" s="5" t="s">
        <v>709</v>
      </c>
      <c r="K30" s="5" t="s">
        <v>75</v>
      </c>
      <c r="L30" s="3" t="s">
        <v>776</v>
      </c>
    </row>
    <row r="31" spans="1:12" ht="16.2" x14ac:dyDescent="0.3">
      <c r="A31" s="5">
        <v>29</v>
      </c>
      <c r="B31" s="7">
        <v>50300</v>
      </c>
      <c r="C31" s="3">
        <v>26</v>
      </c>
      <c r="D31" s="5">
        <v>26</v>
      </c>
      <c r="E31" s="3" t="s">
        <v>800</v>
      </c>
      <c r="F31" s="3" t="s">
        <v>801</v>
      </c>
      <c r="G31" s="3" t="s">
        <v>802</v>
      </c>
      <c r="H31" s="5">
        <v>34</v>
      </c>
      <c r="I31" s="5" t="s">
        <v>590</v>
      </c>
      <c r="J31" s="5" t="s">
        <v>709</v>
      </c>
      <c r="K31" s="5" t="s">
        <v>74</v>
      </c>
      <c r="L31" s="3" t="s">
        <v>776</v>
      </c>
    </row>
    <row r="32" spans="1:12" ht="16.2" x14ac:dyDescent="0.3">
      <c r="A32" s="5">
        <v>30</v>
      </c>
      <c r="B32" s="7">
        <v>50300</v>
      </c>
      <c r="C32" s="3">
        <v>26</v>
      </c>
      <c r="D32" s="5">
        <v>26</v>
      </c>
      <c r="E32" s="3" t="s">
        <v>803</v>
      </c>
      <c r="F32" s="3" t="s">
        <v>804</v>
      </c>
      <c r="G32" s="3" t="s">
        <v>805</v>
      </c>
      <c r="H32" s="5">
        <v>121</v>
      </c>
      <c r="I32" s="5" t="s">
        <v>590</v>
      </c>
      <c r="J32" s="5" t="s">
        <v>709</v>
      </c>
      <c r="K32" s="5" t="s">
        <v>75</v>
      </c>
      <c r="L32" s="3" t="s">
        <v>776</v>
      </c>
    </row>
    <row r="33" spans="1:12" ht="16.2" x14ac:dyDescent="0.3">
      <c r="A33" s="5">
        <v>31</v>
      </c>
      <c r="B33" s="7">
        <v>50300</v>
      </c>
      <c r="C33" s="3">
        <v>26</v>
      </c>
      <c r="D33" s="5">
        <v>26</v>
      </c>
      <c r="E33" s="3" t="s">
        <v>806</v>
      </c>
      <c r="F33" s="3" t="s">
        <v>780</v>
      </c>
      <c r="G33" s="3" t="s">
        <v>780</v>
      </c>
      <c r="H33" s="5">
        <v>139</v>
      </c>
      <c r="I33" s="5" t="s">
        <v>590</v>
      </c>
      <c r="J33" s="5" t="s">
        <v>709</v>
      </c>
      <c r="K33" s="5" t="s">
        <v>75</v>
      </c>
      <c r="L33" s="3" t="s">
        <v>776</v>
      </c>
    </row>
    <row r="34" spans="1:12" ht="16.2" x14ac:dyDescent="0.3">
      <c r="A34" s="5">
        <v>32</v>
      </c>
      <c r="B34" s="7">
        <v>50300</v>
      </c>
      <c r="C34" s="3">
        <v>26</v>
      </c>
      <c r="D34" s="5">
        <v>26</v>
      </c>
      <c r="E34" s="3" t="s">
        <v>807</v>
      </c>
      <c r="F34" s="3" t="s">
        <v>808</v>
      </c>
      <c r="G34" s="3" t="s">
        <v>809</v>
      </c>
      <c r="H34" s="5">
        <v>130</v>
      </c>
      <c r="I34" s="5" t="s">
        <v>590</v>
      </c>
      <c r="J34" s="5" t="s">
        <v>709</v>
      </c>
      <c r="K34" s="5" t="s">
        <v>75</v>
      </c>
      <c r="L34" s="3" t="s">
        <v>776</v>
      </c>
    </row>
    <row r="35" spans="1:12" ht="16.2" x14ac:dyDescent="0.3">
      <c r="A35" s="5">
        <v>33</v>
      </c>
      <c r="B35" s="7">
        <v>50300</v>
      </c>
      <c r="C35" s="3">
        <v>26</v>
      </c>
      <c r="D35" s="5">
        <v>26</v>
      </c>
      <c r="E35" s="3" t="s">
        <v>810</v>
      </c>
      <c r="F35" s="3" t="s">
        <v>811</v>
      </c>
      <c r="G35" s="3" t="s">
        <v>811</v>
      </c>
      <c r="H35" s="5"/>
      <c r="I35" s="5"/>
      <c r="J35" s="5" t="s">
        <v>68</v>
      </c>
      <c r="K35" s="5" t="s">
        <v>75</v>
      </c>
      <c r="L35" s="3" t="s">
        <v>776</v>
      </c>
    </row>
    <row r="36" spans="1:12" ht="16.2" x14ac:dyDescent="0.3">
      <c r="A36" s="5">
        <v>34</v>
      </c>
      <c r="B36" s="7">
        <v>50300</v>
      </c>
      <c r="C36" s="3">
        <v>26</v>
      </c>
      <c r="D36" s="5">
        <v>26</v>
      </c>
      <c r="E36" s="3" t="s">
        <v>812</v>
      </c>
      <c r="F36" s="3" t="s">
        <v>795</v>
      </c>
      <c r="G36" s="3" t="s">
        <v>795</v>
      </c>
      <c r="H36" s="5">
        <v>89</v>
      </c>
      <c r="I36" s="5" t="s">
        <v>590</v>
      </c>
      <c r="J36" s="5" t="s">
        <v>68</v>
      </c>
      <c r="K36" s="5" t="s">
        <v>75</v>
      </c>
      <c r="L36" s="3" t="s">
        <v>776</v>
      </c>
    </row>
    <row r="37" spans="1:12" ht="16.2" x14ac:dyDescent="0.3">
      <c r="A37" s="5">
        <v>35</v>
      </c>
      <c r="B37" s="7">
        <v>50300</v>
      </c>
      <c r="C37" s="3">
        <v>26</v>
      </c>
      <c r="D37" s="5">
        <v>26</v>
      </c>
      <c r="E37" s="3" t="s">
        <v>1158</v>
      </c>
      <c r="F37" s="3" t="s">
        <v>811</v>
      </c>
      <c r="G37" s="3" t="s">
        <v>811</v>
      </c>
      <c r="H37" s="5">
        <v>127</v>
      </c>
      <c r="I37" s="5" t="s">
        <v>590</v>
      </c>
      <c r="J37" s="5" t="s">
        <v>68</v>
      </c>
      <c r="K37" s="5" t="s">
        <v>75</v>
      </c>
      <c r="L37" s="3" t="s">
        <v>776</v>
      </c>
    </row>
    <row r="38" spans="1:12" ht="16.2" x14ac:dyDescent="0.3">
      <c r="A38" s="5">
        <v>36</v>
      </c>
      <c r="B38" s="7">
        <v>50300</v>
      </c>
      <c r="C38" s="3">
        <v>26</v>
      </c>
      <c r="D38" s="5">
        <v>26</v>
      </c>
      <c r="E38" s="3" t="s">
        <v>813</v>
      </c>
      <c r="F38" s="3" t="s">
        <v>814</v>
      </c>
      <c r="G38" s="3" t="s">
        <v>814</v>
      </c>
      <c r="H38" s="5">
        <v>98</v>
      </c>
      <c r="I38" s="5" t="s">
        <v>590</v>
      </c>
      <c r="J38" s="5" t="s">
        <v>68</v>
      </c>
      <c r="K38" s="5" t="s">
        <v>75</v>
      </c>
      <c r="L38" s="3" t="s">
        <v>776</v>
      </c>
    </row>
    <row r="39" spans="1:12" ht="16.2" x14ac:dyDescent="0.3">
      <c r="A39" s="5">
        <v>37</v>
      </c>
      <c r="B39" s="7">
        <v>50300</v>
      </c>
      <c r="C39" s="3">
        <v>26</v>
      </c>
      <c r="D39" s="5">
        <v>26</v>
      </c>
      <c r="E39" s="3" t="s">
        <v>815</v>
      </c>
      <c r="F39" s="3" t="s">
        <v>816</v>
      </c>
      <c r="G39" s="3" t="s">
        <v>816</v>
      </c>
      <c r="H39" s="5"/>
      <c r="I39" s="5"/>
      <c r="J39" s="5" t="s">
        <v>709</v>
      </c>
      <c r="K39" s="5" t="s">
        <v>75</v>
      </c>
      <c r="L39" s="3" t="s">
        <v>776</v>
      </c>
    </row>
    <row r="40" spans="1:12" ht="16.2" x14ac:dyDescent="0.3">
      <c r="A40" s="5">
        <v>38</v>
      </c>
      <c r="B40" s="7">
        <v>50300</v>
      </c>
      <c r="C40" s="3">
        <v>26</v>
      </c>
      <c r="D40" s="5">
        <v>26</v>
      </c>
      <c r="E40" s="3" t="s">
        <v>817</v>
      </c>
      <c r="F40" s="3" t="s">
        <v>818</v>
      </c>
      <c r="G40" s="3" t="s">
        <v>818</v>
      </c>
      <c r="H40" s="5">
        <v>30</v>
      </c>
      <c r="I40" s="5" t="s">
        <v>590</v>
      </c>
      <c r="J40" s="5" t="s">
        <v>709</v>
      </c>
      <c r="K40" s="5" t="s">
        <v>819</v>
      </c>
      <c r="L40" s="3" t="s">
        <v>776</v>
      </c>
    </row>
    <row r="41" spans="1:12" ht="16.2" x14ac:dyDescent="0.3">
      <c r="A41" s="5">
        <v>39</v>
      </c>
      <c r="B41" s="7">
        <v>50300</v>
      </c>
      <c r="C41" s="3">
        <v>26</v>
      </c>
      <c r="D41" s="5">
        <v>26</v>
      </c>
      <c r="E41" s="3" t="s">
        <v>820</v>
      </c>
      <c r="F41" s="3" t="s">
        <v>818</v>
      </c>
      <c r="G41" s="3" t="s">
        <v>818</v>
      </c>
      <c r="H41" s="5">
        <v>90</v>
      </c>
      <c r="I41" s="5" t="s">
        <v>590</v>
      </c>
      <c r="J41" s="5" t="s">
        <v>709</v>
      </c>
      <c r="K41" s="5" t="s">
        <v>1159</v>
      </c>
      <c r="L41" s="3" t="s">
        <v>776</v>
      </c>
    </row>
    <row r="42" spans="1:12" ht="16.2" x14ac:dyDescent="0.3">
      <c r="A42" s="5">
        <v>40</v>
      </c>
      <c r="B42" s="7">
        <v>50300</v>
      </c>
      <c r="C42" s="3">
        <v>26</v>
      </c>
      <c r="D42" s="5">
        <v>26</v>
      </c>
      <c r="E42" s="3" t="s">
        <v>821</v>
      </c>
      <c r="F42" s="3" t="s">
        <v>818</v>
      </c>
      <c r="G42" s="3" t="s">
        <v>818</v>
      </c>
      <c r="H42" s="5">
        <v>90</v>
      </c>
      <c r="I42" s="5" t="s">
        <v>590</v>
      </c>
      <c r="J42" s="5" t="s">
        <v>68</v>
      </c>
      <c r="K42" s="5" t="s">
        <v>1159</v>
      </c>
      <c r="L42" s="3" t="s">
        <v>776</v>
      </c>
    </row>
    <row r="43" spans="1:12" ht="16.2" x14ac:dyDescent="0.3">
      <c r="A43" s="5">
        <v>41</v>
      </c>
      <c r="B43" s="7">
        <v>650300</v>
      </c>
      <c r="C43" s="7">
        <v>1</v>
      </c>
      <c r="D43" s="7">
        <v>1</v>
      </c>
      <c r="E43" s="3" t="s">
        <v>822</v>
      </c>
      <c r="F43" s="3" t="s">
        <v>823</v>
      </c>
      <c r="G43" s="3" t="s">
        <v>823</v>
      </c>
      <c r="H43" s="5">
        <v>105</v>
      </c>
      <c r="I43" s="5" t="s">
        <v>590</v>
      </c>
      <c r="J43" s="5" t="s">
        <v>68</v>
      </c>
      <c r="K43" s="5" t="s">
        <v>75</v>
      </c>
      <c r="L43" s="3" t="s">
        <v>755</v>
      </c>
    </row>
    <row r="44" spans="1:12" ht="16.2" x14ac:dyDescent="0.3">
      <c r="A44" s="5">
        <v>42</v>
      </c>
      <c r="B44" s="7">
        <v>650300</v>
      </c>
      <c r="C44" s="7">
        <v>1</v>
      </c>
      <c r="D44" s="7">
        <v>1</v>
      </c>
      <c r="E44" s="3" t="s">
        <v>824</v>
      </c>
      <c r="F44" s="3" t="s">
        <v>818</v>
      </c>
      <c r="G44" s="3" t="s">
        <v>825</v>
      </c>
      <c r="H44" s="5">
        <v>30</v>
      </c>
      <c r="I44" s="5" t="s">
        <v>590</v>
      </c>
      <c r="J44" s="5" t="s">
        <v>67</v>
      </c>
      <c r="K44" s="5" t="s">
        <v>75</v>
      </c>
      <c r="L44" s="3" t="s">
        <v>755</v>
      </c>
    </row>
    <row r="45" spans="1:12" ht="16.2" x14ac:dyDescent="0.3">
      <c r="A45" s="5">
        <v>43</v>
      </c>
      <c r="B45" s="7">
        <v>650300</v>
      </c>
      <c r="C45" s="7">
        <v>1</v>
      </c>
      <c r="D45" s="7">
        <v>1</v>
      </c>
      <c r="E45" s="3" t="s">
        <v>826</v>
      </c>
      <c r="F45" s="3" t="s">
        <v>825</v>
      </c>
      <c r="G45" s="3" t="s">
        <v>825</v>
      </c>
      <c r="H45" s="5">
        <v>55</v>
      </c>
      <c r="I45" s="5"/>
      <c r="J45" s="5" t="s">
        <v>709</v>
      </c>
      <c r="K45" s="5" t="s">
        <v>75</v>
      </c>
      <c r="L45" s="3" t="s">
        <v>755</v>
      </c>
    </row>
    <row r="46" spans="1:12" ht="16.2" x14ac:dyDescent="0.3">
      <c r="A46" s="5">
        <v>44</v>
      </c>
      <c r="B46" s="7">
        <v>650300</v>
      </c>
      <c r="C46" s="7">
        <v>1</v>
      </c>
      <c r="D46" s="7">
        <v>1</v>
      </c>
      <c r="E46" s="3" t="s">
        <v>827</v>
      </c>
      <c r="F46" s="3" t="s">
        <v>774</v>
      </c>
      <c r="G46" s="3" t="s">
        <v>774</v>
      </c>
      <c r="H46" s="5">
        <v>96</v>
      </c>
      <c r="I46" s="5" t="s">
        <v>590</v>
      </c>
      <c r="J46" s="5" t="s">
        <v>703</v>
      </c>
      <c r="K46" s="5" t="s">
        <v>74</v>
      </c>
      <c r="L46" s="3" t="s">
        <v>755</v>
      </c>
    </row>
    <row r="47" spans="1:12" ht="16.2" x14ac:dyDescent="0.3">
      <c r="A47" s="5">
        <v>45</v>
      </c>
      <c r="B47" s="7">
        <v>650300</v>
      </c>
      <c r="C47" s="7">
        <v>3</v>
      </c>
      <c r="D47" s="7">
        <v>3</v>
      </c>
      <c r="E47" s="3" t="s">
        <v>828</v>
      </c>
      <c r="F47" s="3" t="s">
        <v>774</v>
      </c>
      <c r="G47" s="3" t="s">
        <v>829</v>
      </c>
      <c r="H47" s="5">
        <v>46</v>
      </c>
      <c r="I47" s="5" t="s">
        <v>590</v>
      </c>
      <c r="J47" s="5" t="s">
        <v>727</v>
      </c>
      <c r="K47" s="5" t="s">
        <v>75</v>
      </c>
      <c r="L47" s="3" t="s">
        <v>830</v>
      </c>
    </row>
    <row r="48" spans="1:12" ht="16.2" x14ac:dyDescent="0.3">
      <c r="A48" s="5">
        <v>46</v>
      </c>
      <c r="B48" s="7">
        <v>650300</v>
      </c>
      <c r="C48" s="7">
        <v>3</v>
      </c>
      <c r="D48" s="7">
        <v>3</v>
      </c>
      <c r="E48" s="3" t="s">
        <v>831</v>
      </c>
      <c r="F48" s="3" t="s">
        <v>766</v>
      </c>
      <c r="G48" s="3" t="s">
        <v>766</v>
      </c>
      <c r="H48" s="5">
        <v>50</v>
      </c>
      <c r="I48" s="5" t="s">
        <v>590</v>
      </c>
      <c r="J48" s="5" t="s">
        <v>709</v>
      </c>
      <c r="K48" s="5" t="s">
        <v>73</v>
      </c>
      <c r="L48" s="3" t="s">
        <v>830</v>
      </c>
    </row>
    <row r="49" spans="1:12" ht="16.2" x14ac:dyDescent="0.3">
      <c r="A49" s="5">
        <v>47</v>
      </c>
      <c r="B49" s="7">
        <v>650300</v>
      </c>
      <c r="C49" s="7">
        <v>3</v>
      </c>
      <c r="D49" s="7">
        <v>3</v>
      </c>
      <c r="E49" s="3" t="s">
        <v>832</v>
      </c>
      <c r="F49" s="3" t="s">
        <v>780</v>
      </c>
      <c r="G49" s="3" t="s">
        <v>780</v>
      </c>
      <c r="H49" s="5">
        <v>134</v>
      </c>
      <c r="I49" s="5" t="s">
        <v>590</v>
      </c>
      <c r="J49" s="5" t="s">
        <v>709</v>
      </c>
      <c r="K49" s="5" t="s">
        <v>75</v>
      </c>
      <c r="L49" s="3" t="s">
        <v>833</v>
      </c>
    </row>
    <row r="50" spans="1:12" ht="16.2" x14ac:dyDescent="0.3">
      <c r="A50" s="5">
        <v>48</v>
      </c>
      <c r="B50" s="7">
        <v>650300</v>
      </c>
      <c r="C50" s="7">
        <v>3</v>
      </c>
      <c r="D50" s="7">
        <v>3</v>
      </c>
      <c r="E50" s="3" t="s">
        <v>834</v>
      </c>
      <c r="F50" s="3" t="s">
        <v>825</v>
      </c>
      <c r="G50" s="3" t="s">
        <v>825</v>
      </c>
      <c r="H50" s="5" t="s">
        <v>69</v>
      </c>
      <c r="I50" s="5" t="s">
        <v>590</v>
      </c>
      <c r="J50" s="5" t="s">
        <v>741</v>
      </c>
      <c r="K50" s="5" t="s">
        <v>75</v>
      </c>
      <c r="L50" s="3" t="s">
        <v>833</v>
      </c>
    </row>
    <row r="51" spans="1:12" ht="16.2" x14ac:dyDescent="0.3">
      <c r="A51" s="5">
        <v>49</v>
      </c>
      <c r="B51" s="7">
        <v>650300</v>
      </c>
      <c r="C51" s="7">
        <v>3</v>
      </c>
      <c r="D51" s="7">
        <v>3</v>
      </c>
      <c r="E51" s="3" t="s">
        <v>835</v>
      </c>
      <c r="F51" s="3" t="s">
        <v>836</v>
      </c>
      <c r="G51" s="3" t="s">
        <v>780</v>
      </c>
      <c r="H51" s="5">
        <v>91</v>
      </c>
      <c r="I51" s="5" t="s">
        <v>590</v>
      </c>
      <c r="J51" s="5" t="s">
        <v>68</v>
      </c>
      <c r="K51" s="5" t="s">
        <v>74</v>
      </c>
      <c r="L51" s="3" t="s">
        <v>833</v>
      </c>
    </row>
    <row r="52" spans="1:12" ht="16.2" x14ac:dyDescent="0.3">
      <c r="A52" s="5">
        <v>50</v>
      </c>
      <c r="B52" s="7">
        <v>650300</v>
      </c>
      <c r="C52" s="7">
        <v>3</v>
      </c>
      <c r="D52" s="7">
        <v>3</v>
      </c>
      <c r="E52" s="3" t="s">
        <v>837</v>
      </c>
      <c r="F52" s="3" t="s">
        <v>838</v>
      </c>
      <c r="G52" s="3" t="s">
        <v>839</v>
      </c>
      <c r="H52" s="5">
        <v>30</v>
      </c>
      <c r="I52" s="5" t="s">
        <v>590</v>
      </c>
      <c r="J52" s="5" t="s">
        <v>727</v>
      </c>
      <c r="K52" s="5" t="s">
        <v>73</v>
      </c>
      <c r="L52" s="3" t="s">
        <v>833</v>
      </c>
    </row>
    <row r="53" spans="1:12" ht="16.2" x14ac:dyDescent="0.3">
      <c r="A53" s="5">
        <v>51</v>
      </c>
      <c r="B53" s="7">
        <v>650300</v>
      </c>
      <c r="C53" s="7">
        <v>3</v>
      </c>
      <c r="D53" s="7">
        <v>3</v>
      </c>
      <c r="E53" s="3" t="s">
        <v>840</v>
      </c>
      <c r="F53" s="3" t="s">
        <v>841</v>
      </c>
      <c r="G53" s="3" t="s">
        <v>841</v>
      </c>
      <c r="H53" s="5">
        <v>25</v>
      </c>
      <c r="I53" s="5" t="s">
        <v>590</v>
      </c>
      <c r="J53" s="5" t="s">
        <v>68</v>
      </c>
      <c r="K53" s="5" t="s">
        <v>74</v>
      </c>
      <c r="L53" s="3" t="s">
        <v>833</v>
      </c>
    </row>
    <row r="54" spans="1:12" ht="16.2" x14ac:dyDescent="0.3">
      <c r="A54" s="5">
        <v>52</v>
      </c>
      <c r="B54" s="7">
        <v>650300</v>
      </c>
      <c r="C54" s="7">
        <v>3</v>
      </c>
      <c r="D54" s="7">
        <v>3</v>
      </c>
      <c r="E54" s="3" t="s">
        <v>842</v>
      </c>
      <c r="F54" s="3" t="s">
        <v>841</v>
      </c>
      <c r="G54" s="3" t="s">
        <v>841</v>
      </c>
      <c r="H54" s="5">
        <v>25</v>
      </c>
      <c r="I54" s="5" t="s">
        <v>590</v>
      </c>
      <c r="J54" s="5" t="s">
        <v>68</v>
      </c>
      <c r="K54" s="5" t="s">
        <v>74</v>
      </c>
      <c r="L54" s="3" t="s">
        <v>833</v>
      </c>
    </row>
    <row r="55" spans="1:12" ht="16.2" x14ac:dyDescent="0.3">
      <c r="A55" s="5">
        <v>53</v>
      </c>
      <c r="B55" s="7">
        <v>650300</v>
      </c>
      <c r="C55" s="7">
        <v>3</v>
      </c>
      <c r="D55" s="7">
        <v>3</v>
      </c>
      <c r="E55" s="3" t="s">
        <v>843</v>
      </c>
      <c r="F55" s="3" t="s">
        <v>841</v>
      </c>
      <c r="G55" s="3" t="s">
        <v>841</v>
      </c>
      <c r="H55" s="5">
        <v>25</v>
      </c>
      <c r="I55" s="5" t="s">
        <v>590</v>
      </c>
      <c r="J55" s="5" t="s">
        <v>709</v>
      </c>
      <c r="K55" s="5" t="s">
        <v>74</v>
      </c>
      <c r="L55" s="3" t="s">
        <v>833</v>
      </c>
    </row>
    <row r="56" spans="1:12" ht="16.2" x14ac:dyDescent="0.3">
      <c r="A56" s="5">
        <v>54</v>
      </c>
      <c r="B56" s="7">
        <v>650300</v>
      </c>
      <c r="C56" s="7">
        <v>3</v>
      </c>
      <c r="D56" s="7">
        <v>3</v>
      </c>
      <c r="E56" s="3" t="s">
        <v>844</v>
      </c>
      <c r="F56" s="3" t="s">
        <v>841</v>
      </c>
      <c r="G56" s="3" t="s">
        <v>841</v>
      </c>
      <c r="H56" s="5">
        <v>25</v>
      </c>
      <c r="I56" s="5" t="s">
        <v>590</v>
      </c>
      <c r="J56" s="5" t="s">
        <v>68</v>
      </c>
      <c r="K56" s="5" t="s">
        <v>74</v>
      </c>
      <c r="L56" s="3" t="s">
        <v>833</v>
      </c>
    </row>
    <row r="57" spans="1:12" ht="16.2" x14ac:dyDescent="0.3">
      <c r="A57" s="5">
        <v>55</v>
      </c>
      <c r="B57" s="7">
        <v>650300</v>
      </c>
      <c r="C57" s="7">
        <v>3</v>
      </c>
      <c r="D57" s="7">
        <v>3</v>
      </c>
      <c r="E57" s="3" t="s">
        <v>845</v>
      </c>
      <c r="F57" s="3" t="s">
        <v>841</v>
      </c>
      <c r="G57" s="3" t="s">
        <v>841</v>
      </c>
      <c r="H57" s="5">
        <v>25</v>
      </c>
      <c r="I57" s="5" t="s">
        <v>590</v>
      </c>
      <c r="J57" s="5" t="s">
        <v>709</v>
      </c>
      <c r="K57" s="5" t="s">
        <v>74</v>
      </c>
      <c r="L57" s="3" t="s">
        <v>833</v>
      </c>
    </row>
    <row r="58" spans="1:12" ht="16.2" x14ac:dyDescent="0.3">
      <c r="A58" s="5">
        <v>56</v>
      </c>
      <c r="B58" s="7">
        <v>650300</v>
      </c>
      <c r="C58" s="7">
        <v>3</v>
      </c>
      <c r="D58" s="7">
        <v>3</v>
      </c>
      <c r="E58" s="3" t="s">
        <v>846</v>
      </c>
      <c r="F58" s="3" t="s">
        <v>825</v>
      </c>
      <c r="G58" s="3" t="s">
        <v>825</v>
      </c>
      <c r="H58" s="5">
        <v>30</v>
      </c>
      <c r="I58" s="5" t="s">
        <v>590</v>
      </c>
      <c r="J58" s="5" t="s">
        <v>718</v>
      </c>
      <c r="K58" s="5" t="s">
        <v>73</v>
      </c>
      <c r="L58" s="3" t="s">
        <v>833</v>
      </c>
    </row>
    <row r="59" spans="1:12" ht="16.2" x14ac:dyDescent="0.3">
      <c r="A59" s="5">
        <v>57</v>
      </c>
      <c r="B59" s="7">
        <v>650300</v>
      </c>
      <c r="C59" s="7">
        <v>3</v>
      </c>
      <c r="D59" s="7">
        <v>3</v>
      </c>
      <c r="E59" s="3" t="s">
        <v>847</v>
      </c>
      <c r="F59" s="3" t="s">
        <v>848</v>
      </c>
      <c r="G59" s="3" t="s">
        <v>848</v>
      </c>
      <c r="H59" s="5"/>
      <c r="I59" s="5"/>
      <c r="J59" s="5" t="s">
        <v>732</v>
      </c>
      <c r="K59" s="5" t="s">
        <v>75</v>
      </c>
      <c r="L59" s="3" t="s">
        <v>833</v>
      </c>
    </row>
    <row r="60" spans="1:12" ht="16.2" x14ac:dyDescent="0.3">
      <c r="A60" s="5">
        <v>58</v>
      </c>
      <c r="B60" s="7">
        <v>650300</v>
      </c>
      <c r="C60" s="7">
        <v>5</v>
      </c>
      <c r="D60" s="7">
        <v>5</v>
      </c>
      <c r="E60" s="3" t="s">
        <v>849</v>
      </c>
      <c r="F60" s="3" t="s">
        <v>850</v>
      </c>
      <c r="G60" s="3" t="s">
        <v>850</v>
      </c>
      <c r="H60" s="5">
        <v>108</v>
      </c>
      <c r="I60" s="5"/>
      <c r="J60" s="5" t="s">
        <v>726</v>
      </c>
      <c r="K60" s="5" t="s">
        <v>75</v>
      </c>
      <c r="L60" s="3" t="s">
        <v>851</v>
      </c>
    </row>
    <row r="61" spans="1:12" ht="16.2" x14ac:dyDescent="0.3">
      <c r="A61" s="5">
        <v>59</v>
      </c>
      <c r="B61" s="7">
        <v>650300</v>
      </c>
      <c r="C61" s="7">
        <v>5</v>
      </c>
      <c r="D61" s="7">
        <v>5</v>
      </c>
      <c r="E61" s="3" t="s">
        <v>852</v>
      </c>
      <c r="F61" s="3" t="s">
        <v>850</v>
      </c>
      <c r="G61" s="3" t="s">
        <v>850</v>
      </c>
      <c r="H61" s="5">
        <v>107</v>
      </c>
      <c r="I61" s="5"/>
      <c r="J61" s="5" t="s">
        <v>726</v>
      </c>
      <c r="K61" s="5" t="s">
        <v>75</v>
      </c>
      <c r="L61" s="3" t="s">
        <v>851</v>
      </c>
    </row>
    <row r="62" spans="1:12" ht="16.2" x14ac:dyDescent="0.3">
      <c r="A62" s="5">
        <v>60</v>
      </c>
      <c r="B62" s="7">
        <v>650300</v>
      </c>
      <c r="C62" s="7">
        <v>5</v>
      </c>
      <c r="D62" s="7">
        <v>5</v>
      </c>
      <c r="E62" s="3" t="s">
        <v>853</v>
      </c>
      <c r="F62" s="3" t="s">
        <v>850</v>
      </c>
      <c r="G62" s="3" t="s">
        <v>850</v>
      </c>
      <c r="H62" s="5">
        <v>101</v>
      </c>
      <c r="I62" s="5"/>
      <c r="J62" s="5" t="s">
        <v>726</v>
      </c>
      <c r="K62" s="5" t="s">
        <v>75</v>
      </c>
      <c r="L62" s="3" t="s">
        <v>755</v>
      </c>
    </row>
    <row r="63" spans="1:12" ht="16.2" x14ac:dyDescent="0.3">
      <c r="A63" s="5">
        <v>61</v>
      </c>
      <c r="B63" s="7">
        <v>650300</v>
      </c>
      <c r="C63" s="7">
        <v>5</v>
      </c>
      <c r="D63" s="7">
        <v>5</v>
      </c>
      <c r="E63" s="3" t="s">
        <v>854</v>
      </c>
      <c r="F63" s="3" t="s">
        <v>850</v>
      </c>
      <c r="G63" s="3" t="s">
        <v>850</v>
      </c>
      <c r="H63" s="5">
        <v>108</v>
      </c>
      <c r="I63" s="5"/>
      <c r="J63" s="5" t="s">
        <v>68</v>
      </c>
      <c r="K63" s="5" t="s">
        <v>75</v>
      </c>
      <c r="L63" s="3" t="s">
        <v>755</v>
      </c>
    </row>
    <row r="64" spans="1:12" ht="16.2" x14ac:dyDescent="0.3">
      <c r="A64" s="5">
        <v>62</v>
      </c>
      <c r="B64" s="7">
        <v>650300</v>
      </c>
      <c r="C64" s="7">
        <v>5</v>
      </c>
      <c r="D64" s="7">
        <v>5</v>
      </c>
      <c r="E64" s="3" t="s">
        <v>855</v>
      </c>
      <c r="F64" s="3" t="s">
        <v>850</v>
      </c>
      <c r="G64" s="3" t="s">
        <v>850</v>
      </c>
      <c r="H64" s="5">
        <v>112</v>
      </c>
      <c r="I64" s="5"/>
      <c r="J64" s="5" t="s">
        <v>709</v>
      </c>
      <c r="K64" s="5" t="s">
        <v>75</v>
      </c>
      <c r="L64" s="3" t="s">
        <v>755</v>
      </c>
    </row>
    <row r="65" spans="1:12" ht="16.2" x14ac:dyDescent="0.3">
      <c r="A65" s="5">
        <v>63</v>
      </c>
      <c r="B65" s="7">
        <v>650300</v>
      </c>
      <c r="C65" s="7">
        <v>6</v>
      </c>
      <c r="D65" s="7">
        <v>6</v>
      </c>
      <c r="E65" s="3" t="s">
        <v>856</v>
      </c>
      <c r="F65" s="3" t="s">
        <v>850</v>
      </c>
      <c r="G65" s="3" t="s">
        <v>850</v>
      </c>
      <c r="H65" s="5">
        <v>52</v>
      </c>
      <c r="I65" s="5" t="s">
        <v>590</v>
      </c>
      <c r="J65" s="5" t="s">
        <v>709</v>
      </c>
      <c r="K65" s="5" t="s">
        <v>75</v>
      </c>
      <c r="L65" s="3" t="s">
        <v>862</v>
      </c>
    </row>
    <row r="66" spans="1:12" ht="16.2" x14ac:dyDescent="0.3">
      <c r="A66" s="5">
        <v>64</v>
      </c>
      <c r="B66" s="7">
        <v>650300</v>
      </c>
      <c r="C66" s="7">
        <v>6</v>
      </c>
      <c r="D66" s="7">
        <v>6</v>
      </c>
      <c r="E66" s="3" t="s">
        <v>857</v>
      </c>
      <c r="F66" s="3" t="s">
        <v>850</v>
      </c>
      <c r="G66" s="3" t="s">
        <v>850</v>
      </c>
      <c r="H66" s="5">
        <v>59</v>
      </c>
      <c r="I66" s="5" t="s">
        <v>590</v>
      </c>
      <c r="J66" s="5" t="s">
        <v>68</v>
      </c>
      <c r="K66" s="5" t="s">
        <v>75</v>
      </c>
      <c r="L66" s="3" t="s">
        <v>862</v>
      </c>
    </row>
    <row r="67" spans="1:12" ht="16.2" x14ac:dyDescent="0.3">
      <c r="A67" s="5">
        <v>65</v>
      </c>
      <c r="B67" s="7">
        <v>650300</v>
      </c>
      <c r="C67" s="7">
        <v>6</v>
      </c>
      <c r="D67" s="7">
        <v>6</v>
      </c>
      <c r="E67" s="3" t="s">
        <v>858</v>
      </c>
      <c r="F67" s="3" t="s">
        <v>850</v>
      </c>
      <c r="G67" s="3" t="s">
        <v>850</v>
      </c>
      <c r="H67" s="5">
        <v>53</v>
      </c>
      <c r="I67" s="5" t="s">
        <v>590</v>
      </c>
      <c r="J67" s="5" t="s">
        <v>68</v>
      </c>
      <c r="K67" s="5" t="s">
        <v>75</v>
      </c>
      <c r="L67" s="3" t="s">
        <v>862</v>
      </c>
    </row>
    <row r="68" spans="1:12" ht="16.2" x14ac:dyDescent="0.3">
      <c r="A68" s="5">
        <v>66</v>
      </c>
      <c r="B68" s="7">
        <v>650300</v>
      </c>
      <c r="C68" s="7">
        <v>6</v>
      </c>
      <c r="D68" s="7">
        <v>6</v>
      </c>
      <c r="E68" s="3" t="s">
        <v>859</v>
      </c>
      <c r="F68" s="3" t="s">
        <v>850</v>
      </c>
      <c r="G68" s="3" t="s">
        <v>850</v>
      </c>
      <c r="H68" s="5">
        <v>58</v>
      </c>
      <c r="I68" s="5" t="s">
        <v>590</v>
      </c>
      <c r="J68" s="5" t="s">
        <v>709</v>
      </c>
      <c r="K68" s="5" t="s">
        <v>75</v>
      </c>
      <c r="L68" s="3" t="s">
        <v>862</v>
      </c>
    </row>
    <row r="69" spans="1:12" ht="16.2" x14ac:dyDescent="0.3">
      <c r="A69" s="5">
        <v>67</v>
      </c>
      <c r="B69" s="7">
        <v>650300</v>
      </c>
      <c r="C69" s="7">
        <v>7</v>
      </c>
      <c r="D69" s="7">
        <v>7</v>
      </c>
      <c r="E69" s="3" t="s">
        <v>860</v>
      </c>
      <c r="F69" s="3" t="s">
        <v>861</v>
      </c>
      <c r="G69" s="3" t="s">
        <v>861</v>
      </c>
      <c r="H69" s="5" t="s">
        <v>69</v>
      </c>
      <c r="I69" s="5"/>
      <c r="J69" s="5" t="s">
        <v>727</v>
      </c>
      <c r="K69" s="5" t="s">
        <v>75</v>
      </c>
      <c r="L69" s="3" t="s">
        <v>862</v>
      </c>
    </row>
    <row r="70" spans="1:12" ht="16.2" x14ac:dyDescent="0.3">
      <c r="A70" s="5">
        <v>68</v>
      </c>
      <c r="B70" s="7">
        <v>650300</v>
      </c>
      <c r="C70" s="7">
        <v>8</v>
      </c>
      <c r="D70" s="7">
        <v>8</v>
      </c>
      <c r="E70" s="3" t="s">
        <v>863</v>
      </c>
      <c r="F70" s="3" t="s">
        <v>864</v>
      </c>
      <c r="G70" s="3" t="s">
        <v>864</v>
      </c>
      <c r="H70" s="5">
        <v>105</v>
      </c>
      <c r="I70" s="5" t="s">
        <v>590</v>
      </c>
      <c r="J70" s="5" t="s">
        <v>741</v>
      </c>
      <c r="K70" s="5" t="s">
        <v>75</v>
      </c>
      <c r="L70" s="3" t="s">
        <v>865</v>
      </c>
    </row>
    <row r="71" spans="1:12" ht="16.2" x14ac:dyDescent="0.3">
      <c r="A71" s="5">
        <v>69</v>
      </c>
      <c r="B71" s="7">
        <v>650300</v>
      </c>
      <c r="C71" s="7">
        <v>8</v>
      </c>
      <c r="D71" s="7">
        <v>8</v>
      </c>
      <c r="E71" s="3" t="s">
        <v>866</v>
      </c>
      <c r="F71" s="3" t="s">
        <v>793</v>
      </c>
      <c r="G71" s="3" t="s">
        <v>867</v>
      </c>
      <c r="H71" s="5">
        <v>113</v>
      </c>
      <c r="I71" s="5" t="s">
        <v>590</v>
      </c>
      <c r="J71" s="5" t="s">
        <v>741</v>
      </c>
      <c r="K71" s="5" t="s">
        <v>75</v>
      </c>
      <c r="L71" s="3" t="s">
        <v>865</v>
      </c>
    </row>
    <row r="72" spans="1:12" ht="16.2" x14ac:dyDescent="0.3">
      <c r="A72" s="5">
        <v>70</v>
      </c>
      <c r="B72" s="7">
        <v>650300</v>
      </c>
      <c r="C72" s="7">
        <v>8</v>
      </c>
      <c r="D72" s="7">
        <v>8</v>
      </c>
      <c r="E72" s="3" t="s">
        <v>868</v>
      </c>
      <c r="F72" s="3" t="s">
        <v>869</v>
      </c>
      <c r="G72" s="3" t="s">
        <v>766</v>
      </c>
      <c r="H72" s="5">
        <v>125</v>
      </c>
      <c r="I72" s="5" t="s">
        <v>590</v>
      </c>
      <c r="J72" s="5" t="s">
        <v>741</v>
      </c>
      <c r="K72" s="5" t="s">
        <v>75</v>
      </c>
      <c r="L72" s="3" t="s">
        <v>870</v>
      </c>
    </row>
    <row r="73" spans="1:12" ht="16.2" x14ac:dyDescent="0.3">
      <c r="A73" s="5">
        <v>71</v>
      </c>
      <c r="B73" s="7">
        <v>650300</v>
      </c>
      <c r="C73" s="7">
        <v>8</v>
      </c>
      <c r="D73" s="7">
        <v>8</v>
      </c>
      <c r="E73" s="3" t="s">
        <v>871</v>
      </c>
      <c r="F73" s="3" t="s">
        <v>872</v>
      </c>
      <c r="G73" s="3" t="s">
        <v>772</v>
      </c>
      <c r="H73" s="5">
        <v>112</v>
      </c>
      <c r="I73" s="5" t="s">
        <v>590</v>
      </c>
      <c r="J73" s="5" t="s">
        <v>741</v>
      </c>
      <c r="K73" s="5" t="s">
        <v>75</v>
      </c>
      <c r="L73" s="3" t="s">
        <v>870</v>
      </c>
    </row>
    <row r="74" spans="1:12" ht="16.2" x14ac:dyDescent="0.3">
      <c r="A74" s="5">
        <v>72</v>
      </c>
      <c r="B74" s="7">
        <v>650300</v>
      </c>
      <c r="C74" s="7">
        <v>8</v>
      </c>
      <c r="D74" s="7">
        <v>8</v>
      </c>
      <c r="E74" s="3" t="s">
        <v>873</v>
      </c>
      <c r="F74" s="3" t="s">
        <v>772</v>
      </c>
      <c r="G74" s="3" t="s">
        <v>772</v>
      </c>
      <c r="H74" s="5">
        <v>128</v>
      </c>
      <c r="I74" s="5" t="s">
        <v>590</v>
      </c>
      <c r="J74" s="5" t="s">
        <v>709</v>
      </c>
      <c r="K74" s="5" t="s">
        <v>75</v>
      </c>
      <c r="L74" s="3" t="s">
        <v>870</v>
      </c>
    </row>
    <row r="75" spans="1:12" ht="16.2" x14ac:dyDescent="0.3">
      <c r="A75" s="5">
        <v>73</v>
      </c>
      <c r="B75" s="7">
        <v>650300</v>
      </c>
      <c r="C75" s="7">
        <v>8</v>
      </c>
      <c r="D75" s="7">
        <v>8</v>
      </c>
      <c r="E75" s="3" t="s">
        <v>874</v>
      </c>
      <c r="F75" s="3" t="s">
        <v>784</v>
      </c>
      <c r="G75" s="3" t="s">
        <v>867</v>
      </c>
      <c r="H75" s="5">
        <v>54</v>
      </c>
      <c r="I75" s="5" t="s">
        <v>590</v>
      </c>
      <c r="J75" s="5" t="s">
        <v>68</v>
      </c>
      <c r="K75" s="5" t="s">
        <v>75</v>
      </c>
      <c r="L75" s="3" t="s">
        <v>870</v>
      </c>
    </row>
    <row r="76" spans="1:12" ht="16.2" x14ac:dyDescent="0.3">
      <c r="A76" s="5">
        <v>74</v>
      </c>
      <c r="B76" s="7">
        <v>650300</v>
      </c>
      <c r="C76" s="7">
        <v>8</v>
      </c>
      <c r="D76" s="7">
        <v>8</v>
      </c>
      <c r="E76" s="3" t="s">
        <v>875</v>
      </c>
      <c r="F76" s="3" t="s">
        <v>876</v>
      </c>
      <c r="G76" s="3" t="s">
        <v>877</v>
      </c>
      <c r="H76" s="5">
        <v>50</v>
      </c>
      <c r="I76" s="5" t="s">
        <v>590</v>
      </c>
      <c r="J76" s="5" t="s">
        <v>709</v>
      </c>
      <c r="K76" s="5" t="s">
        <v>75</v>
      </c>
      <c r="L76" s="3" t="s">
        <v>870</v>
      </c>
    </row>
    <row r="77" spans="1:12" ht="16.2" x14ac:dyDescent="0.3">
      <c r="A77" s="5">
        <v>75</v>
      </c>
      <c r="B77" s="7">
        <v>650300</v>
      </c>
      <c r="C77" s="7">
        <v>8</v>
      </c>
      <c r="D77" s="7">
        <v>8</v>
      </c>
      <c r="E77" s="3" t="s">
        <v>878</v>
      </c>
      <c r="F77" s="3" t="s">
        <v>876</v>
      </c>
      <c r="G77" s="3" t="s">
        <v>877</v>
      </c>
      <c r="H77" s="5">
        <v>50</v>
      </c>
      <c r="I77" s="5" t="s">
        <v>590</v>
      </c>
      <c r="J77" s="5" t="s">
        <v>68</v>
      </c>
      <c r="K77" s="5" t="s">
        <v>75</v>
      </c>
      <c r="L77" s="3" t="s">
        <v>865</v>
      </c>
    </row>
    <row r="78" spans="1:12" ht="16.2" x14ac:dyDescent="0.3">
      <c r="A78" s="5">
        <v>76</v>
      </c>
      <c r="B78" s="7">
        <v>650300</v>
      </c>
      <c r="C78" s="7">
        <v>8</v>
      </c>
      <c r="D78" s="7">
        <v>8</v>
      </c>
      <c r="E78" s="3" t="s">
        <v>879</v>
      </c>
      <c r="F78" s="3" t="s">
        <v>876</v>
      </c>
      <c r="G78" s="3" t="s">
        <v>877</v>
      </c>
      <c r="H78" s="5">
        <v>50</v>
      </c>
      <c r="I78" s="5" t="s">
        <v>590</v>
      </c>
      <c r="J78" s="5" t="s">
        <v>68</v>
      </c>
      <c r="K78" s="5" t="s">
        <v>75</v>
      </c>
      <c r="L78" s="3" t="s">
        <v>865</v>
      </c>
    </row>
    <row r="79" spans="1:12" ht="16.2" x14ac:dyDescent="0.3">
      <c r="A79" s="5">
        <v>77</v>
      </c>
      <c r="B79" s="7">
        <v>650300</v>
      </c>
      <c r="C79" s="7">
        <v>8</v>
      </c>
      <c r="D79" s="7">
        <v>8</v>
      </c>
      <c r="E79" s="3" t="s">
        <v>880</v>
      </c>
      <c r="F79" s="3" t="s">
        <v>876</v>
      </c>
      <c r="G79" s="3" t="s">
        <v>877</v>
      </c>
      <c r="H79" s="5">
        <v>50</v>
      </c>
      <c r="I79" s="5" t="s">
        <v>590</v>
      </c>
      <c r="J79" s="5" t="s">
        <v>709</v>
      </c>
      <c r="K79" s="5" t="s">
        <v>75</v>
      </c>
      <c r="L79" s="3" t="s">
        <v>870</v>
      </c>
    </row>
    <row r="80" spans="1:12" ht="16.2" x14ac:dyDescent="0.3">
      <c r="A80" s="5">
        <v>78</v>
      </c>
      <c r="B80" s="7">
        <v>650300</v>
      </c>
      <c r="C80" s="7">
        <v>8</v>
      </c>
      <c r="D80" s="7">
        <v>8</v>
      </c>
      <c r="E80" s="3" t="s">
        <v>881</v>
      </c>
      <c r="F80" s="3" t="s">
        <v>876</v>
      </c>
      <c r="G80" s="3" t="s">
        <v>877</v>
      </c>
      <c r="H80" s="5">
        <v>50</v>
      </c>
      <c r="I80" s="5" t="s">
        <v>590</v>
      </c>
      <c r="J80" s="5" t="s">
        <v>68</v>
      </c>
      <c r="K80" s="5" t="s">
        <v>75</v>
      </c>
      <c r="L80" s="3" t="s">
        <v>870</v>
      </c>
    </row>
    <row r="81" spans="1:12" ht="16.2" x14ac:dyDescent="0.3">
      <c r="A81" s="5">
        <v>79</v>
      </c>
      <c r="B81" s="7">
        <v>650300</v>
      </c>
      <c r="C81" s="7">
        <v>8</v>
      </c>
      <c r="D81" s="7">
        <v>8</v>
      </c>
      <c r="E81" s="3" t="s">
        <v>882</v>
      </c>
      <c r="F81" s="3" t="s">
        <v>876</v>
      </c>
      <c r="G81" s="3" t="s">
        <v>877</v>
      </c>
      <c r="H81" s="5">
        <v>50</v>
      </c>
      <c r="I81" s="5" t="s">
        <v>590</v>
      </c>
      <c r="J81" s="5" t="s">
        <v>68</v>
      </c>
      <c r="K81" s="5" t="s">
        <v>75</v>
      </c>
      <c r="L81" s="3" t="s">
        <v>870</v>
      </c>
    </row>
    <row r="82" spans="1:12" ht="16.2" x14ac:dyDescent="0.3">
      <c r="A82" s="5">
        <v>80</v>
      </c>
      <c r="B82" s="7">
        <v>650300</v>
      </c>
      <c r="C82" s="7">
        <v>8</v>
      </c>
      <c r="D82" s="7">
        <v>8</v>
      </c>
      <c r="E82" s="3" t="s">
        <v>883</v>
      </c>
      <c r="F82" s="3" t="s">
        <v>876</v>
      </c>
      <c r="G82" s="3" t="s">
        <v>877</v>
      </c>
      <c r="H82" s="5">
        <v>50</v>
      </c>
      <c r="I82" s="5" t="s">
        <v>590</v>
      </c>
      <c r="J82" s="5" t="s">
        <v>68</v>
      </c>
      <c r="K82" s="5" t="s">
        <v>75</v>
      </c>
      <c r="L82" s="3" t="s">
        <v>870</v>
      </c>
    </row>
    <row r="83" spans="1:12" ht="16.2" x14ac:dyDescent="0.3">
      <c r="A83" s="5">
        <v>81</v>
      </c>
      <c r="B83" s="7">
        <v>650300</v>
      </c>
      <c r="C83" s="7">
        <v>8</v>
      </c>
      <c r="D83" s="7">
        <v>8</v>
      </c>
      <c r="E83" s="3" t="s">
        <v>884</v>
      </c>
      <c r="F83" s="3" t="s">
        <v>876</v>
      </c>
      <c r="G83" s="3" t="s">
        <v>877</v>
      </c>
      <c r="H83" s="5">
        <v>50</v>
      </c>
      <c r="I83" s="5" t="s">
        <v>590</v>
      </c>
      <c r="J83" s="5" t="s">
        <v>68</v>
      </c>
      <c r="K83" s="5" t="s">
        <v>75</v>
      </c>
      <c r="L83" s="3" t="s">
        <v>870</v>
      </c>
    </row>
    <row r="84" spans="1:12" ht="16.2" x14ac:dyDescent="0.3">
      <c r="A84" s="5">
        <v>82</v>
      </c>
      <c r="B84" s="7">
        <v>650300</v>
      </c>
      <c r="C84" s="7">
        <v>8</v>
      </c>
      <c r="D84" s="7">
        <v>8</v>
      </c>
      <c r="E84" s="3" t="s">
        <v>885</v>
      </c>
      <c r="F84" s="3" t="s">
        <v>876</v>
      </c>
      <c r="G84" s="3" t="s">
        <v>877</v>
      </c>
      <c r="H84" s="5">
        <v>50</v>
      </c>
      <c r="I84" s="5" t="s">
        <v>590</v>
      </c>
      <c r="J84" s="5" t="s">
        <v>709</v>
      </c>
      <c r="K84" s="5" t="s">
        <v>75</v>
      </c>
      <c r="L84" s="3" t="s">
        <v>865</v>
      </c>
    </row>
    <row r="85" spans="1:12" ht="16.2" x14ac:dyDescent="0.3">
      <c r="A85" s="5">
        <v>83</v>
      </c>
      <c r="B85" s="7">
        <v>650300</v>
      </c>
      <c r="C85" s="7">
        <v>8</v>
      </c>
      <c r="D85" s="7">
        <v>8</v>
      </c>
      <c r="E85" s="3" t="s">
        <v>886</v>
      </c>
      <c r="F85" s="3" t="s">
        <v>876</v>
      </c>
      <c r="G85" s="3" t="s">
        <v>877</v>
      </c>
      <c r="H85" s="5">
        <v>50</v>
      </c>
      <c r="I85" s="5" t="s">
        <v>590</v>
      </c>
      <c r="J85" s="5" t="s">
        <v>709</v>
      </c>
      <c r="K85" s="5" t="s">
        <v>75</v>
      </c>
      <c r="L85" s="3" t="s">
        <v>865</v>
      </c>
    </row>
    <row r="86" spans="1:12" ht="16.2" x14ac:dyDescent="0.3">
      <c r="A86" s="5">
        <v>84</v>
      </c>
      <c r="B86" s="7">
        <v>650300</v>
      </c>
      <c r="C86" s="7">
        <v>8</v>
      </c>
      <c r="D86" s="7">
        <v>8</v>
      </c>
      <c r="E86" s="3" t="s">
        <v>887</v>
      </c>
      <c r="F86" s="3" t="s">
        <v>876</v>
      </c>
      <c r="G86" s="3" t="s">
        <v>877</v>
      </c>
      <c r="H86" s="5">
        <v>50</v>
      </c>
      <c r="I86" s="5" t="s">
        <v>590</v>
      </c>
      <c r="J86" s="5" t="s">
        <v>709</v>
      </c>
      <c r="K86" s="5" t="s">
        <v>75</v>
      </c>
      <c r="L86" s="3" t="s">
        <v>870</v>
      </c>
    </row>
    <row r="87" spans="1:12" ht="16.2" x14ac:dyDescent="0.3">
      <c r="A87" s="5">
        <v>85</v>
      </c>
      <c r="B87" s="7">
        <v>650300</v>
      </c>
      <c r="C87" s="7">
        <v>8</v>
      </c>
      <c r="D87" s="7">
        <v>8</v>
      </c>
      <c r="E87" s="3" t="s">
        <v>888</v>
      </c>
      <c r="F87" s="3" t="s">
        <v>876</v>
      </c>
      <c r="G87" s="3" t="s">
        <v>877</v>
      </c>
      <c r="H87" s="5">
        <v>50</v>
      </c>
      <c r="I87" s="5" t="s">
        <v>590</v>
      </c>
      <c r="J87" s="5" t="s">
        <v>68</v>
      </c>
      <c r="K87" s="5" t="s">
        <v>75</v>
      </c>
      <c r="L87" s="3" t="s">
        <v>870</v>
      </c>
    </row>
    <row r="88" spans="1:12" ht="16.2" x14ac:dyDescent="0.3">
      <c r="A88" s="5">
        <v>86</v>
      </c>
      <c r="B88" s="7">
        <v>650300</v>
      </c>
      <c r="C88" s="7">
        <v>8</v>
      </c>
      <c r="D88" s="7">
        <v>8</v>
      </c>
      <c r="E88" s="3" t="s">
        <v>889</v>
      </c>
      <c r="F88" s="3" t="s">
        <v>876</v>
      </c>
      <c r="G88" s="3" t="s">
        <v>877</v>
      </c>
      <c r="H88" s="5">
        <v>50</v>
      </c>
      <c r="I88" s="5" t="s">
        <v>590</v>
      </c>
      <c r="J88" s="5" t="s">
        <v>709</v>
      </c>
      <c r="K88" s="5" t="s">
        <v>75</v>
      </c>
      <c r="L88" s="3" t="s">
        <v>870</v>
      </c>
    </row>
    <row r="89" spans="1:12" ht="16.2" x14ac:dyDescent="0.3">
      <c r="A89" s="5">
        <v>87</v>
      </c>
      <c r="B89" s="7">
        <v>650300</v>
      </c>
      <c r="C89" s="7">
        <v>8</v>
      </c>
      <c r="D89" s="7">
        <v>8</v>
      </c>
      <c r="E89" s="3" t="s">
        <v>890</v>
      </c>
      <c r="F89" s="3" t="s">
        <v>876</v>
      </c>
      <c r="G89" s="3" t="s">
        <v>877</v>
      </c>
      <c r="H89" s="5">
        <v>50</v>
      </c>
      <c r="I89" s="5" t="s">
        <v>590</v>
      </c>
      <c r="J89" s="5" t="s">
        <v>709</v>
      </c>
      <c r="K89" s="5" t="s">
        <v>75</v>
      </c>
      <c r="L89" s="3" t="s">
        <v>870</v>
      </c>
    </row>
    <row r="90" spans="1:12" ht="16.2" x14ac:dyDescent="0.3">
      <c r="A90" s="5">
        <v>88</v>
      </c>
      <c r="B90" s="7">
        <v>650300</v>
      </c>
      <c r="C90" s="7">
        <v>8</v>
      </c>
      <c r="D90" s="7">
        <v>8</v>
      </c>
      <c r="E90" s="3" t="s">
        <v>891</v>
      </c>
      <c r="F90" s="3" t="s">
        <v>876</v>
      </c>
      <c r="G90" s="3" t="s">
        <v>877</v>
      </c>
      <c r="H90" s="5">
        <v>50</v>
      </c>
      <c r="I90" s="5" t="s">
        <v>590</v>
      </c>
      <c r="J90" s="5" t="s">
        <v>709</v>
      </c>
      <c r="K90" s="5" t="s">
        <v>75</v>
      </c>
      <c r="L90" s="3" t="s">
        <v>870</v>
      </c>
    </row>
    <row r="91" spans="1:12" ht="16.2" x14ac:dyDescent="0.3">
      <c r="A91" s="5">
        <v>89</v>
      </c>
      <c r="B91" s="7">
        <v>650300</v>
      </c>
      <c r="C91" s="7">
        <v>8</v>
      </c>
      <c r="D91" s="7">
        <v>8</v>
      </c>
      <c r="E91" s="3" t="s">
        <v>892</v>
      </c>
      <c r="F91" s="3" t="s">
        <v>876</v>
      </c>
      <c r="G91" s="3" t="s">
        <v>877</v>
      </c>
      <c r="H91" s="5">
        <v>50</v>
      </c>
      <c r="I91" s="5" t="s">
        <v>590</v>
      </c>
      <c r="J91" s="5" t="s">
        <v>68</v>
      </c>
      <c r="K91" s="5" t="s">
        <v>75</v>
      </c>
      <c r="L91" s="3" t="s">
        <v>865</v>
      </c>
    </row>
    <row r="92" spans="1:12" ht="16.2" x14ac:dyDescent="0.3">
      <c r="A92" s="5">
        <v>90</v>
      </c>
      <c r="B92" s="7">
        <v>650300</v>
      </c>
      <c r="C92" s="7">
        <v>8</v>
      </c>
      <c r="D92" s="7">
        <v>8</v>
      </c>
      <c r="E92" s="3" t="s">
        <v>893</v>
      </c>
      <c r="F92" s="3" t="s">
        <v>876</v>
      </c>
      <c r="G92" s="3" t="s">
        <v>877</v>
      </c>
      <c r="H92" s="5">
        <v>50</v>
      </c>
      <c r="I92" s="5" t="s">
        <v>590</v>
      </c>
      <c r="J92" s="5" t="s">
        <v>709</v>
      </c>
      <c r="K92" s="5" t="s">
        <v>75</v>
      </c>
      <c r="L92" s="3" t="s">
        <v>865</v>
      </c>
    </row>
    <row r="93" spans="1:12" ht="16.2" x14ac:dyDescent="0.3">
      <c r="A93" s="5">
        <v>91</v>
      </c>
      <c r="B93" s="7">
        <v>650300</v>
      </c>
      <c r="C93" s="7">
        <v>8</v>
      </c>
      <c r="D93" s="7">
        <v>8</v>
      </c>
      <c r="E93" s="3" t="s">
        <v>894</v>
      </c>
      <c r="F93" s="3" t="s">
        <v>876</v>
      </c>
      <c r="G93" s="3" t="s">
        <v>877</v>
      </c>
      <c r="H93" s="5">
        <v>96</v>
      </c>
      <c r="I93" s="5" t="s">
        <v>590</v>
      </c>
      <c r="J93" s="5" t="s">
        <v>709</v>
      </c>
      <c r="K93" s="5" t="s">
        <v>75</v>
      </c>
      <c r="L93" s="3" t="s">
        <v>870</v>
      </c>
    </row>
    <row r="94" spans="1:12" ht="16.2" x14ac:dyDescent="0.3">
      <c r="A94" s="5">
        <v>92</v>
      </c>
      <c r="B94" s="7">
        <v>650300</v>
      </c>
      <c r="C94" s="7">
        <v>8</v>
      </c>
      <c r="D94" s="7">
        <v>8</v>
      </c>
      <c r="E94" s="3" t="s">
        <v>895</v>
      </c>
      <c r="F94" s="3" t="s">
        <v>876</v>
      </c>
      <c r="G94" s="3" t="s">
        <v>877</v>
      </c>
      <c r="H94" s="5">
        <v>50</v>
      </c>
      <c r="I94" s="5" t="s">
        <v>590</v>
      </c>
      <c r="J94" s="5" t="s">
        <v>709</v>
      </c>
      <c r="K94" s="5" t="s">
        <v>75</v>
      </c>
      <c r="L94" s="3" t="s">
        <v>870</v>
      </c>
    </row>
    <row r="95" spans="1:12" ht="16.2" x14ac:dyDescent="0.3">
      <c r="A95" s="5">
        <v>93</v>
      </c>
      <c r="B95" s="7">
        <v>650300</v>
      </c>
      <c r="C95" s="7">
        <v>8</v>
      </c>
      <c r="D95" s="7">
        <v>8</v>
      </c>
      <c r="E95" s="3" t="s">
        <v>896</v>
      </c>
      <c r="F95" s="3" t="s">
        <v>876</v>
      </c>
      <c r="G95" s="3" t="s">
        <v>877</v>
      </c>
      <c r="H95" s="5">
        <v>50</v>
      </c>
      <c r="I95" s="5" t="s">
        <v>590</v>
      </c>
      <c r="J95" s="5" t="s">
        <v>68</v>
      </c>
      <c r="K95" s="5" t="s">
        <v>75</v>
      </c>
      <c r="L95" s="3" t="s">
        <v>870</v>
      </c>
    </row>
    <row r="96" spans="1:12" ht="16.2" x14ac:dyDescent="0.3">
      <c r="A96" s="5">
        <v>94</v>
      </c>
      <c r="B96" s="7">
        <v>650300</v>
      </c>
      <c r="C96" s="7">
        <v>8</v>
      </c>
      <c r="D96" s="7">
        <v>8</v>
      </c>
      <c r="E96" s="3" t="s">
        <v>897</v>
      </c>
      <c r="F96" s="3" t="s">
        <v>876</v>
      </c>
      <c r="G96" s="3" t="s">
        <v>877</v>
      </c>
      <c r="H96" s="5">
        <v>50</v>
      </c>
      <c r="I96" s="5" t="s">
        <v>590</v>
      </c>
      <c r="J96" s="5" t="s">
        <v>68</v>
      </c>
      <c r="K96" s="5" t="s">
        <v>75</v>
      </c>
      <c r="L96" s="3" t="s">
        <v>870</v>
      </c>
    </row>
    <row r="97" spans="1:12" ht="16.2" x14ac:dyDescent="0.3">
      <c r="A97" s="5">
        <v>95</v>
      </c>
      <c r="B97" s="7">
        <v>650300</v>
      </c>
      <c r="C97" s="7">
        <v>8</v>
      </c>
      <c r="D97" s="7">
        <v>8</v>
      </c>
      <c r="E97" s="3" t="s">
        <v>898</v>
      </c>
      <c r="F97" s="3" t="s">
        <v>876</v>
      </c>
      <c r="G97" s="3" t="s">
        <v>877</v>
      </c>
      <c r="H97" s="5">
        <v>50</v>
      </c>
      <c r="I97" s="5" t="s">
        <v>590</v>
      </c>
      <c r="J97" s="5" t="s">
        <v>709</v>
      </c>
      <c r="K97" s="5" t="s">
        <v>75</v>
      </c>
      <c r="L97" s="3" t="s">
        <v>870</v>
      </c>
    </row>
    <row r="98" spans="1:12" ht="16.2" x14ac:dyDescent="0.3">
      <c r="A98" s="5">
        <v>96</v>
      </c>
      <c r="B98" s="7">
        <v>650300</v>
      </c>
      <c r="C98" s="7">
        <v>8</v>
      </c>
      <c r="D98" s="7">
        <v>8</v>
      </c>
      <c r="E98" s="3" t="s">
        <v>899</v>
      </c>
      <c r="F98" s="3" t="s">
        <v>876</v>
      </c>
      <c r="G98" s="3" t="s">
        <v>877</v>
      </c>
      <c r="H98" s="5">
        <v>50</v>
      </c>
      <c r="I98" s="5" t="s">
        <v>590</v>
      </c>
      <c r="J98" s="5" t="s">
        <v>709</v>
      </c>
      <c r="K98" s="5" t="s">
        <v>75</v>
      </c>
      <c r="L98" s="3" t="s">
        <v>865</v>
      </c>
    </row>
    <row r="99" spans="1:12" ht="16.2" x14ac:dyDescent="0.3">
      <c r="A99" s="5">
        <v>97</v>
      </c>
      <c r="B99" s="7">
        <v>650300</v>
      </c>
      <c r="C99" s="7">
        <v>8</v>
      </c>
      <c r="D99" s="7">
        <v>8</v>
      </c>
      <c r="E99" s="3" t="s">
        <v>900</v>
      </c>
      <c r="F99" s="3" t="s">
        <v>876</v>
      </c>
      <c r="G99" s="3" t="s">
        <v>877</v>
      </c>
      <c r="H99" s="5">
        <v>50</v>
      </c>
      <c r="I99" s="5" t="s">
        <v>590</v>
      </c>
      <c r="J99" s="5" t="s">
        <v>709</v>
      </c>
      <c r="K99" s="5" t="s">
        <v>75</v>
      </c>
      <c r="L99" s="3" t="s">
        <v>865</v>
      </c>
    </row>
    <row r="100" spans="1:12" ht="16.2" x14ac:dyDescent="0.3">
      <c r="A100" s="5">
        <v>98</v>
      </c>
      <c r="B100" s="7">
        <v>650300</v>
      </c>
      <c r="C100" s="7">
        <v>8</v>
      </c>
      <c r="D100" s="7">
        <v>8</v>
      </c>
      <c r="E100" s="3" t="s">
        <v>901</v>
      </c>
      <c r="F100" s="3" t="s">
        <v>774</v>
      </c>
      <c r="G100" s="3" t="s">
        <v>774</v>
      </c>
      <c r="H100" s="5">
        <v>123</v>
      </c>
      <c r="I100" s="5" t="s">
        <v>590</v>
      </c>
      <c r="J100" s="5" t="s">
        <v>709</v>
      </c>
      <c r="K100" s="5" t="s">
        <v>75</v>
      </c>
      <c r="L100" s="3" t="s">
        <v>870</v>
      </c>
    </row>
    <row r="101" spans="1:12" ht="16.2" x14ac:dyDescent="0.3">
      <c r="A101" s="5">
        <v>99</v>
      </c>
      <c r="B101" s="7">
        <v>650300</v>
      </c>
      <c r="C101" s="7">
        <v>8</v>
      </c>
      <c r="D101" s="7">
        <v>8</v>
      </c>
      <c r="E101" s="3" t="s">
        <v>902</v>
      </c>
      <c r="F101" s="3" t="s">
        <v>818</v>
      </c>
      <c r="G101" s="3" t="s">
        <v>903</v>
      </c>
      <c r="H101" s="5"/>
      <c r="I101" s="5"/>
      <c r="J101" s="5" t="s">
        <v>68</v>
      </c>
      <c r="K101" s="5" t="s">
        <v>75</v>
      </c>
      <c r="L101" s="3" t="s">
        <v>870</v>
      </c>
    </row>
    <row r="102" spans="1:12" ht="16.2" x14ac:dyDescent="0.3">
      <c r="A102" s="5">
        <v>100</v>
      </c>
      <c r="B102" s="7">
        <v>650300</v>
      </c>
      <c r="C102" s="7">
        <v>8</v>
      </c>
      <c r="D102" s="7">
        <v>8</v>
      </c>
      <c r="E102" s="3" t="s">
        <v>904</v>
      </c>
      <c r="F102" s="3" t="s">
        <v>905</v>
      </c>
      <c r="G102" s="3" t="s">
        <v>867</v>
      </c>
      <c r="H102" s="5">
        <v>109</v>
      </c>
      <c r="I102" s="5" t="s">
        <v>590</v>
      </c>
      <c r="J102" s="5" t="s">
        <v>709</v>
      </c>
      <c r="K102" s="5" t="s">
        <v>75</v>
      </c>
      <c r="L102" s="3" t="s">
        <v>870</v>
      </c>
    </row>
    <row r="103" spans="1:12" ht="16.2" x14ac:dyDescent="0.3">
      <c r="A103" s="5">
        <v>101</v>
      </c>
      <c r="B103" s="7">
        <v>650300</v>
      </c>
      <c r="C103" s="7">
        <v>8</v>
      </c>
      <c r="D103" s="7">
        <v>8</v>
      </c>
      <c r="E103" s="3" t="s">
        <v>906</v>
      </c>
      <c r="F103" s="3" t="s">
        <v>907</v>
      </c>
      <c r="G103" s="3" t="s">
        <v>905</v>
      </c>
      <c r="H103" s="5">
        <v>82</v>
      </c>
      <c r="I103" s="5" t="s">
        <v>590</v>
      </c>
      <c r="J103" s="5" t="s">
        <v>68</v>
      </c>
      <c r="K103" s="5" t="s">
        <v>75</v>
      </c>
      <c r="L103" s="3" t="s">
        <v>870</v>
      </c>
    </row>
    <row r="104" spans="1:12" ht="16.2" x14ac:dyDescent="0.3">
      <c r="A104" s="5">
        <v>102</v>
      </c>
      <c r="B104" s="7">
        <v>650300</v>
      </c>
      <c r="C104" s="7">
        <v>8</v>
      </c>
      <c r="D104" s="7">
        <v>8</v>
      </c>
      <c r="E104" s="3" t="s">
        <v>908</v>
      </c>
      <c r="F104" s="3" t="s">
        <v>909</v>
      </c>
      <c r="G104" s="3" t="s">
        <v>909</v>
      </c>
      <c r="H104" s="5">
        <v>96</v>
      </c>
      <c r="I104" s="5" t="s">
        <v>590</v>
      </c>
      <c r="J104" s="5" t="s">
        <v>723</v>
      </c>
      <c r="K104" s="5" t="s">
        <v>75</v>
      </c>
      <c r="L104" s="3" t="s">
        <v>870</v>
      </c>
    </row>
    <row r="105" spans="1:12" ht="16.2" x14ac:dyDescent="0.3">
      <c r="A105" s="5">
        <v>103</v>
      </c>
      <c r="B105" s="7">
        <v>650300</v>
      </c>
      <c r="C105" s="7">
        <v>8</v>
      </c>
      <c r="D105" s="7">
        <v>8</v>
      </c>
      <c r="E105" s="3" t="s">
        <v>910</v>
      </c>
      <c r="F105" s="3" t="s">
        <v>772</v>
      </c>
      <c r="G105" s="3" t="s">
        <v>772</v>
      </c>
      <c r="H105" s="5">
        <v>94</v>
      </c>
      <c r="I105" s="5" t="s">
        <v>590</v>
      </c>
      <c r="J105" s="5" t="s">
        <v>709</v>
      </c>
      <c r="K105" s="5" t="s">
        <v>75</v>
      </c>
      <c r="L105" s="3" t="s">
        <v>870</v>
      </c>
    </row>
    <row r="106" spans="1:12" ht="16.2" x14ac:dyDescent="0.3">
      <c r="A106" s="5">
        <v>104</v>
      </c>
      <c r="B106" s="7">
        <v>650300</v>
      </c>
      <c r="C106" s="7">
        <v>8</v>
      </c>
      <c r="D106" s="7">
        <v>8</v>
      </c>
      <c r="E106" s="3" t="s">
        <v>911</v>
      </c>
      <c r="F106" s="3" t="s">
        <v>774</v>
      </c>
      <c r="G106" s="3" t="s">
        <v>774</v>
      </c>
      <c r="H106" s="5">
        <v>132</v>
      </c>
      <c r="I106" s="5" t="s">
        <v>590</v>
      </c>
      <c r="J106" s="5" t="s">
        <v>709</v>
      </c>
      <c r="K106" s="5" t="s">
        <v>75</v>
      </c>
      <c r="L106" s="3" t="s">
        <v>870</v>
      </c>
    </row>
    <row r="107" spans="1:12" ht="16.2" x14ac:dyDescent="0.3">
      <c r="A107" s="5">
        <v>105</v>
      </c>
      <c r="B107" s="7">
        <v>650300</v>
      </c>
      <c r="C107" s="7">
        <v>8</v>
      </c>
      <c r="D107" s="7">
        <v>8</v>
      </c>
      <c r="E107" s="3" t="s">
        <v>912</v>
      </c>
      <c r="F107" s="3" t="s">
        <v>913</v>
      </c>
      <c r="G107" s="3" t="s">
        <v>914</v>
      </c>
      <c r="H107" s="5">
        <v>122</v>
      </c>
      <c r="I107" s="5" t="s">
        <v>590</v>
      </c>
      <c r="J107" s="5" t="s">
        <v>68</v>
      </c>
      <c r="K107" s="5" t="s">
        <v>75</v>
      </c>
      <c r="L107" s="3" t="s">
        <v>870</v>
      </c>
    </row>
    <row r="108" spans="1:12" ht="16.2" x14ac:dyDescent="0.3">
      <c r="A108" s="5">
        <v>106</v>
      </c>
      <c r="B108" s="7">
        <v>650300</v>
      </c>
      <c r="C108" s="7">
        <v>8</v>
      </c>
      <c r="D108" s="7">
        <v>8</v>
      </c>
      <c r="E108" s="3" t="s">
        <v>915</v>
      </c>
      <c r="F108" s="3" t="s">
        <v>168</v>
      </c>
      <c r="G108" s="3" t="s">
        <v>916</v>
      </c>
      <c r="H108" s="5">
        <v>97</v>
      </c>
      <c r="I108" s="5" t="s">
        <v>590</v>
      </c>
      <c r="J108" s="5" t="s">
        <v>709</v>
      </c>
      <c r="K108" s="5" t="s">
        <v>75</v>
      </c>
      <c r="L108" s="3" t="s">
        <v>870</v>
      </c>
    </row>
    <row r="109" spans="1:12" ht="16.2" x14ac:dyDescent="0.3">
      <c r="A109" s="5">
        <v>107</v>
      </c>
      <c r="B109" s="7">
        <v>650300</v>
      </c>
      <c r="C109" s="7">
        <v>8</v>
      </c>
      <c r="D109" s="7">
        <v>8</v>
      </c>
      <c r="E109" s="3" t="s">
        <v>917</v>
      </c>
      <c r="F109" s="3" t="s">
        <v>913</v>
      </c>
      <c r="G109" s="3" t="s">
        <v>918</v>
      </c>
      <c r="H109" s="5">
        <v>80</v>
      </c>
      <c r="I109" s="5" t="s">
        <v>590</v>
      </c>
      <c r="J109" s="5" t="s">
        <v>709</v>
      </c>
      <c r="K109" s="5" t="s">
        <v>75</v>
      </c>
      <c r="L109" s="3" t="s">
        <v>870</v>
      </c>
    </row>
    <row r="110" spans="1:12" ht="16.2" x14ac:dyDescent="0.3">
      <c r="A110" s="5">
        <v>108</v>
      </c>
      <c r="B110" s="7">
        <v>650300</v>
      </c>
      <c r="C110" s="7">
        <v>8</v>
      </c>
      <c r="D110" s="7">
        <v>8</v>
      </c>
      <c r="E110" s="3" t="s">
        <v>919</v>
      </c>
      <c r="F110" s="3" t="s">
        <v>913</v>
      </c>
      <c r="G110" s="3" t="s">
        <v>918</v>
      </c>
      <c r="H110" s="5">
        <v>96</v>
      </c>
      <c r="I110" s="5" t="s">
        <v>590</v>
      </c>
      <c r="J110" s="5" t="s">
        <v>709</v>
      </c>
      <c r="K110" s="5" t="s">
        <v>75</v>
      </c>
      <c r="L110" s="3" t="s">
        <v>865</v>
      </c>
    </row>
    <row r="111" spans="1:12" ht="16.2" x14ac:dyDescent="0.3">
      <c r="A111" s="5">
        <v>109</v>
      </c>
      <c r="B111" s="7">
        <v>650300</v>
      </c>
      <c r="C111" s="7">
        <v>8</v>
      </c>
      <c r="D111" s="7">
        <v>8</v>
      </c>
      <c r="E111" s="3" t="s">
        <v>920</v>
      </c>
      <c r="F111" s="3" t="s">
        <v>818</v>
      </c>
      <c r="G111" s="3" t="s">
        <v>921</v>
      </c>
      <c r="H111" s="5">
        <v>50</v>
      </c>
      <c r="I111" s="5" t="s">
        <v>590</v>
      </c>
      <c r="J111" s="5" t="s">
        <v>709</v>
      </c>
      <c r="K111" s="5" t="s">
        <v>75</v>
      </c>
      <c r="L111" s="3" t="s">
        <v>865</v>
      </c>
    </row>
    <row r="112" spans="1:12" ht="16.2" x14ac:dyDescent="0.3">
      <c r="A112" s="5">
        <v>110</v>
      </c>
      <c r="B112" s="7">
        <v>650300</v>
      </c>
      <c r="C112" s="7">
        <v>8</v>
      </c>
      <c r="D112" s="7">
        <v>8</v>
      </c>
      <c r="E112" s="3" t="s">
        <v>922</v>
      </c>
      <c r="F112" s="3" t="s">
        <v>825</v>
      </c>
      <c r="G112" s="3" t="s">
        <v>825</v>
      </c>
      <c r="H112" s="5">
        <v>25</v>
      </c>
      <c r="I112" s="5" t="s">
        <v>590</v>
      </c>
      <c r="J112" s="5" t="s">
        <v>718</v>
      </c>
      <c r="K112" s="5" t="s">
        <v>76</v>
      </c>
      <c r="L112" s="3" t="s">
        <v>870</v>
      </c>
    </row>
    <row r="113" spans="1:12" ht="16.2" x14ac:dyDescent="0.3">
      <c r="A113" s="5">
        <v>111</v>
      </c>
      <c r="B113" s="7">
        <v>650300</v>
      </c>
      <c r="C113" s="7">
        <v>8</v>
      </c>
      <c r="D113" s="7">
        <v>8</v>
      </c>
      <c r="E113" s="3" t="s">
        <v>923</v>
      </c>
      <c r="F113" s="3" t="s">
        <v>924</v>
      </c>
      <c r="G113" s="3" t="s">
        <v>925</v>
      </c>
      <c r="H113" s="5">
        <v>95</v>
      </c>
      <c r="I113" s="5" t="s">
        <v>590</v>
      </c>
      <c r="J113" s="5" t="s">
        <v>68</v>
      </c>
      <c r="K113" s="5" t="s">
        <v>75</v>
      </c>
      <c r="L113" s="3" t="s">
        <v>870</v>
      </c>
    </row>
    <row r="114" spans="1:12" ht="16.2" x14ac:dyDescent="0.3">
      <c r="A114" s="5">
        <v>112</v>
      </c>
      <c r="B114" s="7">
        <v>650300</v>
      </c>
      <c r="C114" s="7">
        <v>8</v>
      </c>
      <c r="D114" s="7">
        <v>8</v>
      </c>
      <c r="E114" s="3" t="s">
        <v>926</v>
      </c>
      <c r="F114" s="3" t="s">
        <v>772</v>
      </c>
      <c r="G114" s="3" t="s">
        <v>772</v>
      </c>
      <c r="H114" s="5">
        <v>111</v>
      </c>
      <c r="I114" s="5" t="s">
        <v>590</v>
      </c>
      <c r="J114" s="5" t="s">
        <v>709</v>
      </c>
      <c r="K114" s="5" t="s">
        <v>75</v>
      </c>
      <c r="L114" s="3" t="s">
        <v>870</v>
      </c>
    </row>
    <row r="115" spans="1:12" ht="16.2" x14ac:dyDescent="0.3">
      <c r="A115" s="5">
        <v>113</v>
      </c>
      <c r="B115" s="7">
        <v>650300</v>
      </c>
      <c r="C115" s="7">
        <v>8</v>
      </c>
      <c r="D115" s="7">
        <v>8</v>
      </c>
      <c r="E115" s="3" t="s">
        <v>927</v>
      </c>
      <c r="F115" s="3" t="s">
        <v>928</v>
      </c>
      <c r="G115" s="3" t="s">
        <v>772</v>
      </c>
      <c r="H115" s="5">
        <v>89</v>
      </c>
      <c r="I115" s="5" t="s">
        <v>590</v>
      </c>
      <c r="J115" s="5" t="s">
        <v>709</v>
      </c>
      <c r="K115" s="5" t="s">
        <v>74</v>
      </c>
      <c r="L115" s="3" t="s">
        <v>870</v>
      </c>
    </row>
    <row r="116" spans="1:12" ht="16.2" x14ac:dyDescent="0.3">
      <c r="A116" s="5">
        <v>114</v>
      </c>
      <c r="B116" s="7">
        <v>650300</v>
      </c>
      <c r="C116" s="7">
        <v>8</v>
      </c>
      <c r="D116" s="7">
        <v>8</v>
      </c>
      <c r="E116" s="3" t="s">
        <v>929</v>
      </c>
      <c r="F116" s="3" t="s">
        <v>930</v>
      </c>
      <c r="G116" s="3" t="s">
        <v>931</v>
      </c>
      <c r="H116" s="5">
        <v>122</v>
      </c>
      <c r="I116" s="5" t="s">
        <v>590</v>
      </c>
      <c r="J116" s="5" t="s">
        <v>68</v>
      </c>
      <c r="K116" s="5" t="s">
        <v>75</v>
      </c>
      <c r="L116" s="3" t="s">
        <v>870</v>
      </c>
    </row>
    <row r="117" spans="1:12" ht="16.2" x14ac:dyDescent="0.3">
      <c r="A117" s="5">
        <v>115</v>
      </c>
      <c r="B117" s="7">
        <v>650300</v>
      </c>
      <c r="C117" s="7">
        <v>8</v>
      </c>
      <c r="D117" s="7">
        <v>8</v>
      </c>
      <c r="E117" s="3" t="s">
        <v>932</v>
      </c>
      <c r="F117" s="3" t="s">
        <v>933</v>
      </c>
      <c r="G117" s="3" t="s">
        <v>933</v>
      </c>
      <c r="H117" s="5">
        <v>82</v>
      </c>
      <c r="I117" s="5" t="s">
        <v>590</v>
      </c>
      <c r="J117" s="5" t="s">
        <v>709</v>
      </c>
      <c r="K117" s="5" t="s">
        <v>75</v>
      </c>
      <c r="L117" s="3" t="s">
        <v>870</v>
      </c>
    </row>
    <row r="118" spans="1:12" ht="16.2" x14ac:dyDescent="0.3">
      <c r="A118" s="5">
        <v>116</v>
      </c>
      <c r="B118" s="7">
        <v>650300</v>
      </c>
      <c r="C118" s="7">
        <v>8</v>
      </c>
      <c r="D118" s="7">
        <v>8</v>
      </c>
      <c r="E118" s="3" t="s">
        <v>934</v>
      </c>
      <c r="F118" s="3" t="s">
        <v>935</v>
      </c>
      <c r="G118" s="3" t="s">
        <v>936</v>
      </c>
      <c r="H118" s="5">
        <v>89</v>
      </c>
      <c r="I118" s="5" t="s">
        <v>590</v>
      </c>
      <c r="J118" s="5" t="s">
        <v>709</v>
      </c>
      <c r="K118" s="5" t="s">
        <v>75</v>
      </c>
      <c r="L118" s="3" t="s">
        <v>870</v>
      </c>
    </row>
    <row r="119" spans="1:12" ht="16.2" x14ac:dyDescent="0.3">
      <c r="A119" s="5">
        <v>117</v>
      </c>
      <c r="B119" s="7">
        <v>650300</v>
      </c>
      <c r="C119" s="7">
        <v>8</v>
      </c>
      <c r="D119" s="7">
        <v>8</v>
      </c>
      <c r="E119" s="3" t="s">
        <v>937</v>
      </c>
      <c r="F119" s="3" t="s">
        <v>774</v>
      </c>
      <c r="G119" s="3" t="s">
        <v>774</v>
      </c>
      <c r="H119" s="5">
        <v>78</v>
      </c>
      <c r="I119" s="5" t="s">
        <v>590</v>
      </c>
      <c r="J119" s="5" t="s">
        <v>709</v>
      </c>
      <c r="K119" s="5" t="s">
        <v>75</v>
      </c>
      <c r="L119" s="3" t="s">
        <v>870</v>
      </c>
    </row>
    <row r="120" spans="1:12" ht="16.2" x14ac:dyDescent="0.3">
      <c r="A120" s="5">
        <v>118</v>
      </c>
      <c r="B120" s="7">
        <v>650300</v>
      </c>
      <c r="C120" s="7">
        <v>8</v>
      </c>
      <c r="D120" s="7">
        <v>8</v>
      </c>
      <c r="E120" s="3" t="s">
        <v>938</v>
      </c>
      <c r="F120" s="3" t="s">
        <v>780</v>
      </c>
      <c r="G120" s="3" t="s">
        <v>780</v>
      </c>
      <c r="H120" s="5"/>
      <c r="I120" s="5"/>
      <c r="J120" s="5" t="s">
        <v>709</v>
      </c>
      <c r="K120" s="5" t="s">
        <v>75</v>
      </c>
      <c r="L120" s="3" t="s">
        <v>870</v>
      </c>
    </row>
    <row r="121" spans="1:12" ht="16.2" x14ac:dyDescent="0.3">
      <c r="A121" s="5">
        <v>119</v>
      </c>
      <c r="B121" s="7">
        <v>650300</v>
      </c>
      <c r="C121" s="7">
        <v>8</v>
      </c>
      <c r="D121" s="7">
        <v>8</v>
      </c>
      <c r="E121" s="3" t="s">
        <v>939</v>
      </c>
      <c r="F121" s="3" t="s">
        <v>940</v>
      </c>
      <c r="G121" s="3" t="s">
        <v>940</v>
      </c>
      <c r="H121" s="5">
        <v>145</v>
      </c>
      <c r="I121" s="5" t="s">
        <v>590</v>
      </c>
      <c r="J121" s="5" t="s">
        <v>709</v>
      </c>
      <c r="K121" s="5" t="s">
        <v>75</v>
      </c>
      <c r="L121" s="3" t="s">
        <v>870</v>
      </c>
    </row>
    <row r="122" spans="1:12" ht="16.2" x14ac:dyDescent="0.3">
      <c r="A122" s="5">
        <v>120</v>
      </c>
      <c r="B122" s="7">
        <v>650300</v>
      </c>
      <c r="C122" s="3">
        <v>10</v>
      </c>
      <c r="D122" s="3">
        <v>10</v>
      </c>
      <c r="E122" s="3" t="s">
        <v>941</v>
      </c>
      <c r="F122" s="3" t="s">
        <v>772</v>
      </c>
      <c r="G122" s="3" t="s">
        <v>772</v>
      </c>
      <c r="H122" s="5">
        <v>92</v>
      </c>
      <c r="I122" s="5" t="s">
        <v>590</v>
      </c>
      <c r="J122" s="5" t="s">
        <v>709</v>
      </c>
      <c r="K122" s="5" t="s">
        <v>75</v>
      </c>
      <c r="L122" s="3" t="s">
        <v>942</v>
      </c>
    </row>
    <row r="123" spans="1:12" ht="16.2" x14ac:dyDescent="0.3">
      <c r="A123" s="5">
        <v>121</v>
      </c>
      <c r="B123" s="7">
        <v>650300</v>
      </c>
      <c r="C123" s="3">
        <v>11</v>
      </c>
      <c r="D123" s="3">
        <v>11</v>
      </c>
      <c r="E123" s="3" t="s">
        <v>943</v>
      </c>
      <c r="F123" s="3" t="s">
        <v>944</v>
      </c>
      <c r="G123" s="3" t="s">
        <v>945</v>
      </c>
      <c r="H123" s="5">
        <v>106</v>
      </c>
      <c r="I123" s="5"/>
      <c r="J123" s="5" t="s">
        <v>709</v>
      </c>
      <c r="K123" s="5" t="s">
        <v>75</v>
      </c>
      <c r="L123" s="3" t="s">
        <v>942</v>
      </c>
    </row>
    <row r="124" spans="1:12" ht="16.2" x14ac:dyDescent="0.3">
      <c r="A124" s="5">
        <v>122</v>
      </c>
      <c r="B124" s="7">
        <v>650300</v>
      </c>
      <c r="C124" s="7">
        <v>16</v>
      </c>
      <c r="D124" s="7">
        <v>16</v>
      </c>
      <c r="E124" s="3" t="s">
        <v>856</v>
      </c>
      <c r="F124" s="3" t="s">
        <v>850</v>
      </c>
      <c r="G124" s="3" t="s">
        <v>850</v>
      </c>
      <c r="H124" s="5">
        <v>52</v>
      </c>
      <c r="I124" s="5" t="s">
        <v>590</v>
      </c>
      <c r="J124" s="5" t="s">
        <v>68</v>
      </c>
      <c r="K124" s="5" t="s">
        <v>75</v>
      </c>
      <c r="L124" s="3" t="s">
        <v>946</v>
      </c>
    </row>
    <row r="125" spans="1:12" ht="16.2" x14ac:dyDescent="0.3">
      <c r="A125" s="5">
        <v>123</v>
      </c>
      <c r="B125" s="7">
        <v>650300</v>
      </c>
      <c r="C125" s="7">
        <v>16</v>
      </c>
      <c r="D125" s="7">
        <v>16</v>
      </c>
      <c r="E125" s="3" t="s">
        <v>857</v>
      </c>
      <c r="F125" s="3" t="s">
        <v>850</v>
      </c>
      <c r="G125" s="3" t="s">
        <v>850</v>
      </c>
      <c r="H125" s="5">
        <v>59</v>
      </c>
      <c r="I125" s="5" t="s">
        <v>590</v>
      </c>
      <c r="J125" s="5" t="s">
        <v>709</v>
      </c>
      <c r="K125" s="5" t="s">
        <v>75</v>
      </c>
      <c r="L125" s="3" t="s">
        <v>946</v>
      </c>
    </row>
    <row r="126" spans="1:12" ht="16.2" x14ac:dyDescent="0.3">
      <c r="A126" s="5">
        <v>124</v>
      </c>
      <c r="B126" s="7">
        <v>650300</v>
      </c>
      <c r="C126" s="7">
        <v>16</v>
      </c>
      <c r="D126" s="7">
        <v>16</v>
      </c>
      <c r="E126" s="3" t="s">
        <v>858</v>
      </c>
      <c r="F126" s="3" t="s">
        <v>850</v>
      </c>
      <c r="G126" s="3" t="s">
        <v>850</v>
      </c>
      <c r="H126" s="5">
        <v>53</v>
      </c>
      <c r="I126" s="5" t="s">
        <v>590</v>
      </c>
      <c r="J126" s="5" t="s">
        <v>68</v>
      </c>
      <c r="K126" s="5" t="s">
        <v>75</v>
      </c>
      <c r="L126" s="3" t="s">
        <v>946</v>
      </c>
    </row>
    <row r="127" spans="1:12" ht="16.5" customHeight="1" x14ac:dyDescent="0.3">
      <c r="A127" s="5">
        <v>125</v>
      </c>
      <c r="B127" s="7">
        <v>650300</v>
      </c>
      <c r="C127" s="7">
        <v>16</v>
      </c>
      <c r="D127" s="7">
        <v>16</v>
      </c>
      <c r="E127" s="3" t="s">
        <v>859</v>
      </c>
      <c r="F127" s="3" t="s">
        <v>850</v>
      </c>
      <c r="G127" s="3" t="s">
        <v>850</v>
      </c>
      <c r="H127" s="5">
        <v>58</v>
      </c>
      <c r="I127" s="5" t="s">
        <v>590</v>
      </c>
      <c r="J127" s="5" t="s">
        <v>709</v>
      </c>
      <c r="K127" s="5" t="s">
        <v>75</v>
      </c>
      <c r="L127" s="3" t="s">
        <v>946</v>
      </c>
    </row>
    <row r="128" spans="1:12" ht="16.2" x14ac:dyDescent="0.3">
      <c r="A128" s="5">
        <v>126</v>
      </c>
      <c r="B128" s="7">
        <v>650300</v>
      </c>
      <c r="C128" s="3">
        <v>17</v>
      </c>
      <c r="D128" s="3">
        <v>17</v>
      </c>
      <c r="E128" s="3" t="s">
        <v>947</v>
      </c>
      <c r="F128" s="3" t="s">
        <v>948</v>
      </c>
      <c r="G128" s="3" t="s">
        <v>772</v>
      </c>
      <c r="H128" s="5">
        <v>101</v>
      </c>
      <c r="I128" s="5"/>
      <c r="J128" s="5" t="s">
        <v>709</v>
      </c>
      <c r="K128" s="5" t="s">
        <v>75</v>
      </c>
      <c r="L128" s="3" t="s">
        <v>946</v>
      </c>
    </row>
    <row r="129" spans="1:13" ht="16.2" x14ac:dyDescent="0.3">
      <c r="A129" s="5">
        <v>127</v>
      </c>
      <c r="B129" s="7">
        <v>650300</v>
      </c>
      <c r="C129" s="3">
        <v>18</v>
      </c>
      <c r="D129" s="3">
        <v>18</v>
      </c>
      <c r="E129" s="3" t="s">
        <v>949</v>
      </c>
      <c r="F129" s="3" t="s">
        <v>948</v>
      </c>
      <c r="G129" s="3" t="s">
        <v>772</v>
      </c>
      <c r="H129" s="5">
        <v>86</v>
      </c>
      <c r="I129" s="5"/>
      <c r="J129" s="5" t="s">
        <v>709</v>
      </c>
      <c r="K129" s="5" t="s">
        <v>75</v>
      </c>
      <c r="L129" s="3" t="s">
        <v>946</v>
      </c>
    </row>
    <row r="130" spans="1:13" ht="16.2" x14ac:dyDescent="0.3">
      <c r="A130" s="5">
        <v>128</v>
      </c>
      <c r="B130" s="7">
        <v>650300</v>
      </c>
      <c r="C130" s="3">
        <v>19</v>
      </c>
      <c r="D130" s="3">
        <v>19</v>
      </c>
      <c r="E130" s="3" t="s">
        <v>950</v>
      </c>
      <c r="F130" s="3" t="s">
        <v>951</v>
      </c>
      <c r="G130" s="3" t="s">
        <v>772</v>
      </c>
      <c r="H130" s="5">
        <v>119</v>
      </c>
      <c r="I130" s="5"/>
      <c r="J130" s="5" t="s">
        <v>709</v>
      </c>
      <c r="K130" s="5" t="s">
        <v>75</v>
      </c>
      <c r="L130" s="3" t="s">
        <v>946</v>
      </c>
    </row>
    <row r="131" spans="1:13" ht="16.2" x14ac:dyDescent="0.3">
      <c r="A131" s="5">
        <v>129</v>
      </c>
      <c r="B131" s="7">
        <v>650300</v>
      </c>
      <c r="C131" s="3">
        <v>20</v>
      </c>
      <c r="D131" s="3">
        <v>20</v>
      </c>
      <c r="E131" s="3" t="s">
        <v>952</v>
      </c>
      <c r="F131" s="3" t="s">
        <v>953</v>
      </c>
      <c r="G131" s="3" t="s">
        <v>876</v>
      </c>
      <c r="H131" s="5">
        <v>32</v>
      </c>
      <c r="I131" s="5"/>
      <c r="J131" s="5" t="s">
        <v>709</v>
      </c>
      <c r="K131" s="5" t="s">
        <v>75</v>
      </c>
      <c r="L131" s="3" t="s">
        <v>946</v>
      </c>
    </row>
    <row r="132" spans="1:13" ht="16.2" x14ac:dyDescent="0.3">
      <c r="A132" s="5">
        <v>130</v>
      </c>
      <c r="B132" s="7">
        <v>650300</v>
      </c>
      <c r="C132" s="3">
        <v>21</v>
      </c>
      <c r="D132" s="3">
        <v>21</v>
      </c>
      <c r="E132" s="3" t="s">
        <v>954</v>
      </c>
      <c r="F132" s="3" t="s">
        <v>953</v>
      </c>
      <c r="G132" s="3" t="s">
        <v>876</v>
      </c>
      <c r="H132" s="5">
        <v>48</v>
      </c>
      <c r="I132" s="5"/>
      <c r="J132" s="5" t="s">
        <v>709</v>
      </c>
      <c r="K132" s="5" t="s">
        <v>75</v>
      </c>
      <c r="L132" s="3" t="s">
        <v>946</v>
      </c>
    </row>
    <row r="133" spans="1:13" ht="16.2" x14ac:dyDescent="0.3">
      <c r="A133" s="5">
        <v>131</v>
      </c>
      <c r="B133" s="7">
        <v>650300</v>
      </c>
      <c r="C133" s="3">
        <v>22</v>
      </c>
      <c r="D133" s="3">
        <v>22</v>
      </c>
      <c r="E133" s="3" t="s">
        <v>955</v>
      </c>
      <c r="F133" s="3" t="s">
        <v>953</v>
      </c>
      <c r="G133" s="3" t="s">
        <v>956</v>
      </c>
      <c r="H133" s="5">
        <v>44</v>
      </c>
      <c r="I133" s="5"/>
      <c r="J133" s="5" t="s">
        <v>709</v>
      </c>
      <c r="K133" s="5" t="s">
        <v>75</v>
      </c>
      <c r="L133" s="3" t="s">
        <v>946</v>
      </c>
    </row>
    <row r="134" spans="1:13" ht="16.2" x14ac:dyDescent="0.3">
      <c r="A134" s="5">
        <v>132</v>
      </c>
      <c r="B134" s="7">
        <v>650300</v>
      </c>
      <c r="C134" s="3">
        <v>25</v>
      </c>
      <c r="D134" s="3">
        <v>25</v>
      </c>
      <c r="E134" s="3" t="s">
        <v>595</v>
      </c>
      <c r="F134" s="3" t="s">
        <v>957</v>
      </c>
      <c r="G134" s="3" t="s">
        <v>958</v>
      </c>
      <c r="H134" s="5">
        <v>100</v>
      </c>
      <c r="I134" s="5" t="s">
        <v>590</v>
      </c>
      <c r="J134" s="5" t="s">
        <v>709</v>
      </c>
      <c r="K134" s="5" t="s">
        <v>819</v>
      </c>
      <c r="L134" s="3" t="s">
        <v>959</v>
      </c>
    </row>
    <row r="135" spans="1:13" ht="16.2" x14ac:dyDescent="0.3">
      <c r="A135" s="5">
        <v>133</v>
      </c>
      <c r="B135" s="7">
        <v>650300</v>
      </c>
      <c r="C135" s="3">
        <v>26</v>
      </c>
      <c r="D135" s="3">
        <v>26</v>
      </c>
      <c r="E135" s="3" t="s">
        <v>596</v>
      </c>
      <c r="F135" s="3" t="s">
        <v>960</v>
      </c>
      <c r="G135" s="3" t="s">
        <v>960</v>
      </c>
      <c r="H135" s="5"/>
      <c r="I135" s="5" t="s">
        <v>590</v>
      </c>
      <c r="J135" s="5" t="s">
        <v>709</v>
      </c>
      <c r="K135" s="5" t="s">
        <v>75</v>
      </c>
      <c r="L135" s="3" t="s">
        <v>959</v>
      </c>
      <c r="M135" s="6"/>
    </row>
    <row r="136" spans="1:13" ht="16.2" x14ac:dyDescent="0.3">
      <c r="A136" s="5">
        <v>134</v>
      </c>
      <c r="B136" s="7">
        <v>650300</v>
      </c>
      <c r="C136" s="3">
        <v>27</v>
      </c>
      <c r="D136" s="3">
        <v>27</v>
      </c>
      <c r="E136" s="3" t="s">
        <v>792</v>
      </c>
      <c r="F136" s="3" t="s">
        <v>793</v>
      </c>
      <c r="G136" s="3" t="s">
        <v>784</v>
      </c>
      <c r="H136" s="5">
        <v>117</v>
      </c>
      <c r="I136" s="5" t="s">
        <v>590</v>
      </c>
      <c r="J136" s="5" t="s">
        <v>709</v>
      </c>
      <c r="K136" s="5" t="s">
        <v>75</v>
      </c>
      <c r="L136" s="3" t="s">
        <v>961</v>
      </c>
      <c r="M136" s="6"/>
    </row>
    <row r="137" spans="1:13" ht="16.2" x14ac:dyDescent="0.3">
      <c r="A137" s="5">
        <v>135</v>
      </c>
      <c r="B137" s="7">
        <v>650300</v>
      </c>
      <c r="C137" s="3">
        <v>28</v>
      </c>
      <c r="D137" s="3">
        <v>28</v>
      </c>
      <c r="E137" s="3" t="s">
        <v>597</v>
      </c>
      <c r="F137" s="3" t="s">
        <v>872</v>
      </c>
      <c r="G137" s="3" t="s">
        <v>784</v>
      </c>
      <c r="H137" s="5">
        <v>111</v>
      </c>
      <c r="I137" s="5" t="s">
        <v>590</v>
      </c>
      <c r="J137" s="5" t="s">
        <v>709</v>
      </c>
      <c r="K137" s="5" t="s">
        <v>75</v>
      </c>
      <c r="L137" s="3" t="s">
        <v>959</v>
      </c>
      <c r="M137" s="6"/>
    </row>
    <row r="138" spans="1:13" ht="16.2" x14ac:dyDescent="0.3">
      <c r="A138" s="5">
        <v>136</v>
      </c>
      <c r="B138" s="7">
        <v>650300</v>
      </c>
      <c r="C138" s="3">
        <v>29</v>
      </c>
      <c r="D138" s="3">
        <v>29</v>
      </c>
      <c r="E138" s="3" t="s">
        <v>962</v>
      </c>
      <c r="F138" s="3" t="s">
        <v>793</v>
      </c>
      <c r="G138" s="3" t="s">
        <v>784</v>
      </c>
      <c r="H138" s="5">
        <v>121</v>
      </c>
      <c r="I138" s="5" t="s">
        <v>590</v>
      </c>
      <c r="J138" s="5" t="s">
        <v>709</v>
      </c>
      <c r="K138" s="5" t="s">
        <v>75</v>
      </c>
      <c r="L138" s="3" t="s">
        <v>776</v>
      </c>
      <c r="M138" s="6"/>
    </row>
    <row r="139" spans="1:13" ht="16.2" x14ac:dyDescent="0.3">
      <c r="A139" s="5">
        <v>137</v>
      </c>
      <c r="B139" s="7">
        <v>650300</v>
      </c>
      <c r="C139" s="3">
        <v>35</v>
      </c>
      <c r="D139" s="3">
        <v>35</v>
      </c>
      <c r="E139" s="3" t="s">
        <v>164</v>
      </c>
      <c r="F139" s="3" t="s">
        <v>387</v>
      </c>
      <c r="G139" s="3" t="s">
        <v>387</v>
      </c>
      <c r="H139" s="5">
        <v>30</v>
      </c>
      <c r="I139" s="5" t="s">
        <v>590</v>
      </c>
      <c r="J139" s="5" t="s">
        <v>709</v>
      </c>
      <c r="K139" s="5" t="s">
        <v>73</v>
      </c>
      <c r="L139" s="3" t="s">
        <v>163</v>
      </c>
      <c r="M139" s="6"/>
    </row>
    <row r="140" spans="1:13" ht="16.2" x14ac:dyDescent="0.3">
      <c r="A140" s="5">
        <v>138</v>
      </c>
      <c r="B140" s="7">
        <v>650300</v>
      </c>
      <c r="C140" s="3">
        <v>36</v>
      </c>
      <c r="D140" s="3">
        <v>36</v>
      </c>
      <c r="E140" s="3" t="s">
        <v>963</v>
      </c>
      <c r="F140" s="3" t="s">
        <v>168</v>
      </c>
      <c r="G140" s="3" t="s">
        <v>168</v>
      </c>
      <c r="H140" s="5">
        <v>100</v>
      </c>
      <c r="I140" s="5" t="s">
        <v>590</v>
      </c>
      <c r="J140" s="5" t="s">
        <v>709</v>
      </c>
      <c r="K140" s="5" t="s">
        <v>75</v>
      </c>
      <c r="L140" s="3" t="s">
        <v>163</v>
      </c>
      <c r="M140" s="6"/>
    </row>
    <row r="141" spans="1:13" ht="16.2" x14ac:dyDescent="0.3">
      <c r="A141" s="5">
        <v>139</v>
      </c>
      <c r="B141" s="7">
        <v>650300</v>
      </c>
      <c r="C141" s="3">
        <v>37</v>
      </c>
      <c r="D141" s="3">
        <v>37</v>
      </c>
      <c r="E141" s="3" t="s">
        <v>964</v>
      </c>
      <c r="F141" s="3" t="s">
        <v>168</v>
      </c>
      <c r="G141" s="3" t="s">
        <v>168</v>
      </c>
      <c r="H141" s="5">
        <v>93</v>
      </c>
      <c r="I141" s="5" t="s">
        <v>590</v>
      </c>
      <c r="J141" s="5" t="s">
        <v>709</v>
      </c>
      <c r="K141" s="5" t="s">
        <v>75</v>
      </c>
      <c r="L141" s="3" t="s">
        <v>163</v>
      </c>
      <c r="M141" s="6"/>
    </row>
    <row r="142" spans="1:13" ht="16.2" x14ac:dyDescent="0.3">
      <c r="A142" s="5">
        <v>140</v>
      </c>
      <c r="B142" s="7">
        <v>650300</v>
      </c>
      <c r="C142" s="3">
        <v>38</v>
      </c>
      <c r="D142" s="3">
        <v>38</v>
      </c>
      <c r="E142" s="3" t="s">
        <v>965</v>
      </c>
      <c r="F142" s="3" t="s">
        <v>168</v>
      </c>
      <c r="G142" s="3" t="s">
        <v>168</v>
      </c>
      <c r="H142" s="5">
        <v>78</v>
      </c>
      <c r="I142" s="5" t="s">
        <v>590</v>
      </c>
      <c r="J142" s="5" t="s">
        <v>709</v>
      </c>
      <c r="K142" s="5" t="s">
        <v>75</v>
      </c>
      <c r="L142" s="3" t="s">
        <v>163</v>
      </c>
      <c r="M142" s="6"/>
    </row>
    <row r="143" spans="1:13" ht="16.2" x14ac:dyDescent="0.3">
      <c r="A143" s="5">
        <v>141</v>
      </c>
      <c r="B143" s="7">
        <v>650300</v>
      </c>
      <c r="C143" s="3">
        <v>39</v>
      </c>
      <c r="D143" s="3">
        <v>39</v>
      </c>
      <c r="E143" s="3" t="s">
        <v>966</v>
      </c>
      <c r="F143" s="3" t="s">
        <v>769</v>
      </c>
      <c r="G143" s="3" t="s">
        <v>769</v>
      </c>
      <c r="H143" s="5">
        <v>130</v>
      </c>
      <c r="I143" s="5" t="s">
        <v>590</v>
      </c>
      <c r="J143" s="5" t="s">
        <v>709</v>
      </c>
      <c r="K143" s="5" t="s">
        <v>75</v>
      </c>
      <c r="L143" s="3" t="s">
        <v>163</v>
      </c>
      <c r="M143" s="6"/>
    </row>
    <row r="144" spans="1:13" ht="16.2" x14ac:dyDescent="0.3">
      <c r="A144" s="5">
        <v>142</v>
      </c>
      <c r="B144" s="7">
        <v>650300</v>
      </c>
      <c r="C144" s="3">
        <v>40</v>
      </c>
      <c r="D144" s="3">
        <v>40</v>
      </c>
      <c r="E144" s="3" t="s">
        <v>389</v>
      </c>
      <c r="F144" s="3" t="s">
        <v>967</v>
      </c>
      <c r="G144" s="3" t="s">
        <v>967</v>
      </c>
      <c r="H144" s="5" t="s">
        <v>738</v>
      </c>
      <c r="I144" s="5" t="s">
        <v>590</v>
      </c>
      <c r="J144" s="5" t="s">
        <v>709</v>
      </c>
      <c r="K144" s="5" t="s">
        <v>75</v>
      </c>
      <c r="L144" s="3" t="s">
        <v>163</v>
      </c>
      <c r="M144" s="6"/>
    </row>
    <row r="145" spans="1:13" ht="16.2" x14ac:dyDescent="0.3">
      <c r="A145" s="5">
        <v>143</v>
      </c>
      <c r="B145" s="7">
        <v>650300</v>
      </c>
      <c r="C145" s="3">
        <v>40</v>
      </c>
      <c r="D145" s="3">
        <v>40</v>
      </c>
      <c r="E145" s="3" t="s">
        <v>170</v>
      </c>
      <c r="F145" s="3" t="s">
        <v>967</v>
      </c>
      <c r="G145" s="3" t="s">
        <v>967</v>
      </c>
      <c r="H145" s="5" t="s">
        <v>739</v>
      </c>
      <c r="I145" s="5" t="s">
        <v>590</v>
      </c>
      <c r="J145" s="5" t="s">
        <v>709</v>
      </c>
      <c r="K145" s="5" t="s">
        <v>75</v>
      </c>
      <c r="L145" s="3" t="s">
        <v>163</v>
      </c>
      <c r="M145" s="6"/>
    </row>
    <row r="146" spans="1:13" ht="16.2" x14ac:dyDescent="0.3">
      <c r="A146" s="5">
        <v>144</v>
      </c>
      <c r="B146" s="7">
        <v>650300</v>
      </c>
      <c r="C146" s="3">
        <v>40</v>
      </c>
      <c r="D146" s="3">
        <v>40</v>
      </c>
      <c r="E146" s="3" t="s">
        <v>171</v>
      </c>
      <c r="F146" s="3" t="s">
        <v>967</v>
      </c>
      <c r="G146" s="3" t="s">
        <v>967</v>
      </c>
      <c r="H146" s="5" t="s">
        <v>738</v>
      </c>
      <c r="I146" s="5" t="s">
        <v>590</v>
      </c>
      <c r="J146" s="5" t="s">
        <v>709</v>
      </c>
      <c r="K146" s="5" t="s">
        <v>75</v>
      </c>
      <c r="L146" s="3" t="s">
        <v>163</v>
      </c>
      <c r="M146" s="6"/>
    </row>
    <row r="147" spans="1:13" ht="16.2" x14ac:dyDescent="0.3">
      <c r="A147" s="5">
        <v>145</v>
      </c>
      <c r="B147" s="7">
        <v>650300</v>
      </c>
      <c r="C147" s="3">
        <v>41</v>
      </c>
      <c r="D147" s="3">
        <v>41</v>
      </c>
      <c r="E147" s="3" t="s">
        <v>172</v>
      </c>
      <c r="F147" s="3" t="s">
        <v>967</v>
      </c>
      <c r="G147" s="3" t="s">
        <v>967</v>
      </c>
      <c r="H147" s="5" t="s">
        <v>739</v>
      </c>
      <c r="I147" s="5" t="s">
        <v>590</v>
      </c>
      <c r="J147" s="5" t="s">
        <v>709</v>
      </c>
      <c r="K147" s="5" t="s">
        <v>73</v>
      </c>
      <c r="L147" s="3" t="s">
        <v>163</v>
      </c>
      <c r="M147" s="6"/>
    </row>
    <row r="148" spans="1:13" ht="16.2" x14ac:dyDescent="0.3">
      <c r="A148" s="5">
        <v>146</v>
      </c>
      <c r="B148" s="7">
        <v>650300</v>
      </c>
      <c r="C148" s="3">
        <v>41</v>
      </c>
      <c r="D148" s="3">
        <v>41</v>
      </c>
      <c r="E148" s="3" t="s">
        <v>173</v>
      </c>
      <c r="F148" s="3" t="s">
        <v>967</v>
      </c>
      <c r="G148" s="3" t="s">
        <v>967</v>
      </c>
      <c r="H148" s="5" t="s">
        <v>739</v>
      </c>
      <c r="I148" s="5" t="s">
        <v>590</v>
      </c>
      <c r="J148" s="5" t="s">
        <v>741</v>
      </c>
      <c r="K148" s="5" t="s">
        <v>73</v>
      </c>
      <c r="L148" s="3" t="s">
        <v>163</v>
      </c>
      <c r="M148" s="6"/>
    </row>
    <row r="149" spans="1:13" ht="16.2" x14ac:dyDescent="0.3">
      <c r="A149" s="5">
        <v>147</v>
      </c>
      <c r="B149" s="7">
        <v>650300</v>
      </c>
      <c r="C149" s="3">
        <v>41</v>
      </c>
      <c r="D149" s="3">
        <v>41</v>
      </c>
      <c r="E149" s="3" t="s">
        <v>174</v>
      </c>
      <c r="F149" s="3" t="s">
        <v>967</v>
      </c>
      <c r="G149" s="3" t="s">
        <v>967</v>
      </c>
      <c r="H149" s="5" t="s">
        <v>738</v>
      </c>
      <c r="I149" s="5" t="s">
        <v>590</v>
      </c>
      <c r="J149" s="5" t="s">
        <v>709</v>
      </c>
      <c r="K149" s="5" t="s">
        <v>73</v>
      </c>
      <c r="L149" s="3" t="s">
        <v>163</v>
      </c>
      <c r="M149" s="6"/>
    </row>
    <row r="150" spans="1:13" ht="16.2" x14ac:dyDescent="0.3">
      <c r="A150" s="5">
        <v>148</v>
      </c>
      <c r="B150" s="7">
        <v>650300</v>
      </c>
      <c r="C150" s="3">
        <v>42</v>
      </c>
      <c r="D150" s="3">
        <v>42</v>
      </c>
      <c r="E150" s="3" t="s">
        <v>619</v>
      </c>
      <c r="F150" s="3" t="s">
        <v>387</v>
      </c>
      <c r="G150" s="3" t="s">
        <v>903</v>
      </c>
      <c r="H150" s="5"/>
      <c r="I150" s="5" t="s">
        <v>590</v>
      </c>
      <c r="J150" s="5" t="s">
        <v>709</v>
      </c>
      <c r="K150" s="5" t="s">
        <v>75</v>
      </c>
      <c r="L150" s="3" t="s">
        <v>163</v>
      </c>
      <c r="M150" s="6"/>
    </row>
    <row r="151" spans="1:13" ht="16.2" x14ac:dyDescent="0.3">
      <c r="A151" s="5">
        <v>149</v>
      </c>
      <c r="B151" s="7">
        <v>650300</v>
      </c>
      <c r="C151" s="3">
        <v>43</v>
      </c>
      <c r="D151" s="3">
        <v>43</v>
      </c>
      <c r="E151" s="3" t="s">
        <v>1160</v>
      </c>
      <c r="F151" s="3" t="s">
        <v>968</v>
      </c>
      <c r="G151" s="3" t="s">
        <v>784</v>
      </c>
      <c r="H151" s="5"/>
      <c r="I151" s="5" t="s">
        <v>590</v>
      </c>
      <c r="J151" s="5" t="s">
        <v>741</v>
      </c>
      <c r="K151" s="5" t="s">
        <v>75</v>
      </c>
      <c r="L151" s="3" t="s">
        <v>163</v>
      </c>
      <c r="M151" s="6"/>
    </row>
    <row r="152" spans="1:13" ht="16.2" x14ac:dyDescent="0.3">
      <c r="A152" s="5">
        <v>150</v>
      </c>
      <c r="B152" s="7">
        <v>650300</v>
      </c>
      <c r="C152" s="3">
        <v>44</v>
      </c>
      <c r="D152" s="3">
        <v>44</v>
      </c>
      <c r="E152" s="3" t="s">
        <v>969</v>
      </c>
      <c r="F152" s="3" t="s">
        <v>970</v>
      </c>
      <c r="G152" s="3" t="s">
        <v>772</v>
      </c>
      <c r="H152" s="5"/>
      <c r="I152" s="5" t="s">
        <v>590</v>
      </c>
      <c r="J152" s="5" t="s">
        <v>741</v>
      </c>
      <c r="K152" s="5" t="s">
        <v>75</v>
      </c>
      <c r="L152" s="3" t="s">
        <v>163</v>
      </c>
      <c r="M152" s="6"/>
    </row>
    <row r="153" spans="1:13" ht="16.2" x14ac:dyDescent="0.3">
      <c r="A153" s="5">
        <v>151</v>
      </c>
      <c r="B153" s="7">
        <v>650300</v>
      </c>
      <c r="C153" s="3">
        <v>45</v>
      </c>
      <c r="D153" s="3">
        <v>45</v>
      </c>
      <c r="E153" s="3" t="s">
        <v>971</v>
      </c>
      <c r="F153" s="3" t="s">
        <v>972</v>
      </c>
      <c r="G153" s="3" t="s">
        <v>972</v>
      </c>
      <c r="H153" s="5">
        <v>96</v>
      </c>
      <c r="I153" s="5" t="s">
        <v>590</v>
      </c>
      <c r="J153" s="5" t="s">
        <v>709</v>
      </c>
      <c r="K153" s="5" t="s">
        <v>75</v>
      </c>
      <c r="L153" s="3" t="s">
        <v>163</v>
      </c>
      <c r="M153" s="6"/>
    </row>
    <row r="154" spans="1:13" ht="16.2" x14ac:dyDescent="0.3">
      <c r="A154" s="5">
        <v>152</v>
      </c>
      <c r="B154" s="7">
        <v>650300</v>
      </c>
      <c r="C154" s="3">
        <v>46</v>
      </c>
      <c r="D154" s="3">
        <v>46</v>
      </c>
      <c r="E154" s="3" t="s">
        <v>973</v>
      </c>
      <c r="F154" s="3" t="s">
        <v>805</v>
      </c>
      <c r="G154" s="3" t="s">
        <v>805</v>
      </c>
      <c r="H154" s="5">
        <v>74</v>
      </c>
      <c r="I154" s="5" t="s">
        <v>590</v>
      </c>
      <c r="J154" s="5" t="s">
        <v>709</v>
      </c>
      <c r="K154" s="5" t="s">
        <v>75</v>
      </c>
      <c r="L154" s="3" t="s">
        <v>163</v>
      </c>
    </row>
    <row r="155" spans="1:13" ht="16.2" x14ac:dyDescent="0.3">
      <c r="A155" s="5">
        <v>153</v>
      </c>
      <c r="B155" s="7">
        <v>650300</v>
      </c>
      <c r="C155" s="3">
        <v>47</v>
      </c>
      <c r="D155" s="3">
        <v>47</v>
      </c>
      <c r="E155" s="3" t="s">
        <v>974</v>
      </c>
      <c r="F155" s="3" t="s">
        <v>972</v>
      </c>
      <c r="G155" s="3" t="s">
        <v>972</v>
      </c>
      <c r="H155" s="5">
        <v>89</v>
      </c>
      <c r="I155" s="5" t="s">
        <v>590</v>
      </c>
      <c r="J155" s="5" t="s">
        <v>741</v>
      </c>
      <c r="K155" s="5" t="s">
        <v>75</v>
      </c>
      <c r="L155" s="3" t="s">
        <v>165</v>
      </c>
    </row>
    <row r="156" spans="1:13" ht="16.2" x14ac:dyDescent="0.3">
      <c r="A156" s="5">
        <v>154</v>
      </c>
      <c r="B156" s="7">
        <v>650300</v>
      </c>
      <c r="C156" s="3">
        <v>48</v>
      </c>
      <c r="D156" s="3">
        <v>48</v>
      </c>
      <c r="E156" s="3" t="s">
        <v>975</v>
      </c>
      <c r="F156" s="3" t="s">
        <v>976</v>
      </c>
      <c r="G156" s="3" t="s">
        <v>976</v>
      </c>
      <c r="H156" s="5">
        <v>129</v>
      </c>
      <c r="I156" s="5" t="s">
        <v>590</v>
      </c>
      <c r="J156" s="5" t="s">
        <v>741</v>
      </c>
      <c r="K156" s="5" t="s">
        <v>75</v>
      </c>
      <c r="L156" s="3" t="s">
        <v>163</v>
      </c>
    </row>
    <row r="157" spans="1:13" ht="16.2" x14ac:dyDescent="0.3">
      <c r="A157" s="5">
        <v>155</v>
      </c>
      <c r="B157" s="7">
        <v>650300</v>
      </c>
      <c r="C157" s="3">
        <v>49</v>
      </c>
      <c r="D157" s="3">
        <v>49</v>
      </c>
      <c r="E157" s="3" t="s">
        <v>977</v>
      </c>
      <c r="F157" s="3" t="s">
        <v>780</v>
      </c>
      <c r="G157" s="3" t="s">
        <v>780</v>
      </c>
      <c r="H157" s="5">
        <v>116</v>
      </c>
      <c r="I157" s="5" t="s">
        <v>590</v>
      </c>
      <c r="J157" s="5" t="s">
        <v>741</v>
      </c>
      <c r="K157" s="5" t="s">
        <v>73</v>
      </c>
      <c r="L157" s="3" t="s">
        <v>163</v>
      </c>
    </row>
    <row r="158" spans="1:13" ht="16.2" x14ac:dyDescent="0.3">
      <c r="A158" s="5">
        <v>156</v>
      </c>
      <c r="B158" s="7">
        <v>650300</v>
      </c>
      <c r="C158" s="3">
        <v>50</v>
      </c>
      <c r="D158" s="3">
        <v>50</v>
      </c>
      <c r="E158" s="3" t="s">
        <v>978</v>
      </c>
      <c r="F158" s="3" t="s">
        <v>979</v>
      </c>
      <c r="G158" s="3" t="s">
        <v>979</v>
      </c>
      <c r="H158" s="5">
        <v>45</v>
      </c>
      <c r="I158" s="5" t="s">
        <v>590</v>
      </c>
      <c r="J158" s="5" t="s">
        <v>741</v>
      </c>
      <c r="K158" s="5" t="s">
        <v>73</v>
      </c>
      <c r="L158" s="3" t="s">
        <v>163</v>
      </c>
    </row>
    <row r="159" spans="1:13" ht="16.2" x14ac:dyDescent="0.3">
      <c r="A159" s="5">
        <v>157</v>
      </c>
      <c r="B159" s="7">
        <v>650300</v>
      </c>
      <c r="C159" s="3">
        <v>51</v>
      </c>
      <c r="D159" s="3">
        <v>51</v>
      </c>
      <c r="E159" s="3" t="s">
        <v>980</v>
      </c>
      <c r="F159" s="3" t="s">
        <v>979</v>
      </c>
      <c r="G159" s="3" t="s">
        <v>979</v>
      </c>
      <c r="H159" s="5">
        <v>45</v>
      </c>
      <c r="I159" s="5" t="s">
        <v>590</v>
      </c>
      <c r="J159" s="5" t="s">
        <v>741</v>
      </c>
      <c r="K159" s="5" t="s">
        <v>73</v>
      </c>
      <c r="L159" s="3" t="s">
        <v>163</v>
      </c>
    </row>
    <row r="160" spans="1:13" ht="16.2" x14ac:dyDescent="0.3">
      <c r="A160" s="5">
        <v>158</v>
      </c>
      <c r="B160" s="7">
        <v>650300</v>
      </c>
      <c r="C160" s="3">
        <v>52</v>
      </c>
      <c r="D160" s="3">
        <v>52</v>
      </c>
      <c r="E160" s="3" t="s">
        <v>981</v>
      </c>
      <c r="F160" s="3" t="s">
        <v>979</v>
      </c>
      <c r="G160" s="3" t="s">
        <v>979</v>
      </c>
      <c r="H160" s="5">
        <v>45</v>
      </c>
      <c r="I160" s="5" t="s">
        <v>590</v>
      </c>
      <c r="J160" s="5" t="s">
        <v>741</v>
      </c>
      <c r="K160" s="5" t="s">
        <v>982</v>
      </c>
      <c r="L160" s="3" t="s">
        <v>163</v>
      </c>
    </row>
    <row r="161" spans="1:13" ht="16.2" x14ac:dyDescent="0.3">
      <c r="A161" s="5">
        <v>159</v>
      </c>
      <c r="B161" s="7">
        <v>650300</v>
      </c>
      <c r="C161" s="3">
        <v>53</v>
      </c>
      <c r="D161" s="3">
        <v>53</v>
      </c>
      <c r="E161" s="3" t="s">
        <v>983</v>
      </c>
      <c r="F161" s="3" t="s">
        <v>984</v>
      </c>
      <c r="G161" s="3" t="s">
        <v>985</v>
      </c>
      <c r="H161" s="5"/>
      <c r="I161" s="5" t="s">
        <v>590</v>
      </c>
      <c r="J161" s="5" t="s">
        <v>741</v>
      </c>
      <c r="K161" s="5" t="s">
        <v>74</v>
      </c>
      <c r="L161" s="3" t="s">
        <v>163</v>
      </c>
    </row>
    <row r="162" spans="1:13" ht="16.2" x14ac:dyDescent="0.3">
      <c r="A162" s="5">
        <v>160</v>
      </c>
      <c r="B162" s="7">
        <v>650300</v>
      </c>
      <c r="C162" s="3">
        <v>54</v>
      </c>
      <c r="D162" s="3">
        <v>54</v>
      </c>
      <c r="E162" s="3" t="s">
        <v>986</v>
      </c>
      <c r="F162" s="3" t="s">
        <v>816</v>
      </c>
      <c r="G162" s="3" t="s">
        <v>987</v>
      </c>
      <c r="H162" s="5">
        <v>87</v>
      </c>
      <c r="I162" s="5" t="s">
        <v>590</v>
      </c>
      <c r="J162" s="5" t="s">
        <v>709</v>
      </c>
      <c r="K162" s="5" t="s">
        <v>75</v>
      </c>
      <c r="L162" s="3" t="s">
        <v>163</v>
      </c>
    </row>
    <row r="163" spans="1:13" ht="16.2" x14ac:dyDescent="0.3">
      <c r="A163" s="5">
        <v>161</v>
      </c>
      <c r="B163" s="7">
        <v>650300</v>
      </c>
      <c r="C163" s="3">
        <v>55</v>
      </c>
      <c r="D163" s="3">
        <v>55</v>
      </c>
      <c r="E163" s="3" t="s">
        <v>988</v>
      </c>
      <c r="F163" s="3" t="s">
        <v>989</v>
      </c>
      <c r="G163" s="3" t="s">
        <v>989</v>
      </c>
      <c r="H163" s="5">
        <v>104</v>
      </c>
      <c r="I163" s="5" t="s">
        <v>590</v>
      </c>
      <c r="J163" s="5" t="s">
        <v>741</v>
      </c>
      <c r="K163" s="5" t="s">
        <v>74</v>
      </c>
      <c r="L163" s="3" t="s">
        <v>163</v>
      </c>
      <c r="M163" s="6"/>
    </row>
    <row r="164" spans="1:13" ht="16.2" x14ac:dyDescent="0.3">
      <c r="A164" s="5">
        <v>162</v>
      </c>
      <c r="B164" s="7">
        <v>650300</v>
      </c>
      <c r="C164" s="3">
        <v>56</v>
      </c>
      <c r="D164" s="3">
        <v>56</v>
      </c>
      <c r="E164" s="3" t="s">
        <v>990</v>
      </c>
      <c r="F164" s="3" t="s">
        <v>836</v>
      </c>
      <c r="G164" s="3" t="s">
        <v>780</v>
      </c>
      <c r="H164" s="5">
        <v>126</v>
      </c>
      <c r="I164" s="5" t="s">
        <v>590</v>
      </c>
      <c r="J164" s="5" t="s">
        <v>741</v>
      </c>
      <c r="K164" s="5" t="s">
        <v>75</v>
      </c>
      <c r="L164" s="3" t="s">
        <v>165</v>
      </c>
      <c r="M164" s="6"/>
    </row>
    <row r="165" spans="1:13" ht="16.2" x14ac:dyDescent="0.3">
      <c r="A165" s="5">
        <v>163</v>
      </c>
      <c r="B165" s="7">
        <v>650300</v>
      </c>
      <c r="C165" s="3">
        <v>57</v>
      </c>
      <c r="D165" s="3">
        <v>57</v>
      </c>
      <c r="E165" s="3" t="s">
        <v>991</v>
      </c>
      <c r="F165" s="3" t="s">
        <v>772</v>
      </c>
      <c r="G165" s="3" t="s">
        <v>772</v>
      </c>
      <c r="H165" s="5">
        <v>166</v>
      </c>
      <c r="I165" s="5" t="s">
        <v>590</v>
      </c>
      <c r="J165" s="5" t="s">
        <v>709</v>
      </c>
      <c r="K165" s="5" t="s">
        <v>75</v>
      </c>
      <c r="L165" s="3" t="s">
        <v>620</v>
      </c>
      <c r="M165" s="6"/>
    </row>
    <row r="166" spans="1:13" ht="16.2" x14ac:dyDescent="0.3">
      <c r="A166" s="5">
        <v>164</v>
      </c>
      <c r="B166" s="7">
        <v>650300</v>
      </c>
      <c r="C166" s="3">
        <v>58</v>
      </c>
      <c r="D166" s="3">
        <v>58</v>
      </c>
      <c r="E166" s="3" t="s">
        <v>1161</v>
      </c>
      <c r="F166" s="3" t="s">
        <v>992</v>
      </c>
      <c r="G166" s="3" t="s">
        <v>993</v>
      </c>
      <c r="H166" s="5"/>
      <c r="I166" s="5" t="s">
        <v>590</v>
      </c>
      <c r="J166" s="5" t="s">
        <v>709</v>
      </c>
      <c r="K166" s="5" t="s">
        <v>74</v>
      </c>
      <c r="L166" s="3" t="s">
        <v>620</v>
      </c>
      <c r="M166" s="6"/>
    </row>
    <row r="167" spans="1:13" ht="16.2" x14ac:dyDescent="0.3">
      <c r="A167" s="5">
        <v>165</v>
      </c>
      <c r="B167" s="7">
        <v>650300</v>
      </c>
      <c r="C167" s="3">
        <v>59</v>
      </c>
      <c r="D167" s="3">
        <v>59</v>
      </c>
      <c r="E167" s="3" t="s">
        <v>994</v>
      </c>
      <c r="F167" s="3" t="s">
        <v>995</v>
      </c>
      <c r="G167" s="3" t="s">
        <v>802</v>
      </c>
      <c r="H167" s="5">
        <v>19</v>
      </c>
      <c r="I167" s="5" t="s">
        <v>590</v>
      </c>
      <c r="J167" s="5" t="s">
        <v>709</v>
      </c>
      <c r="K167" s="5" t="s">
        <v>75</v>
      </c>
      <c r="L167" s="3" t="s">
        <v>175</v>
      </c>
      <c r="M167" s="6"/>
    </row>
    <row r="168" spans="1:13" ht="16.2" x14ac:dyDescent="0.3">
      <c r="A168" s="5">
        <v>166</v>
      </c>
      <c r="B168" s="7">
        <v>650300</v>
      </c>
      <c r="C168" s="3">
        <v>60</v>
      </c>
      <c r="D168" s="3">
        <v>60</v>
      </c>
      <c r="E168" s="3" t="s">
        <v>996</v>
      </c>
      <c r="F168" s="3" t="s">
        <v>997</v>
      </c>
      <c r="G168" s="3" t="s">
        <v>979</v>
      </c>
      <c r="H168" s="5">
        <v>120</v>
      </c>
      <c r="I168" s="5" t="s">
        <v>590</v>
      </c>
      <c r="J168" s="5" t="s">
        <v>709</v>
      </c>
      <c r="K168" s="5" t="s">
        <v>75</v>
      </c>
      <c r="L168" s="3" t="s">
        <v>175</v>
      </c>
      <c r="M168" s="6"/>
    </row>
    <row r="169" spans="1:13" ht="16.2" x14ac:dyDescent="0.3">
      <c r="A169" s="5">
        <v>167</v>
      </c>
      <c r="B169" s="7">
        <v>650300</v>
      </c>
      <c r="C169" s="3">
        <v>61</v>
      </c>
      <c r="D169" s="3">
        <v>61</v>
      </c>
      <c r="E169" s="3" t="s">
        <v>998</v>
      </c>
      <c r="F169" s="3" t="s">
        <v>780</v>
      </c>
      <c r="G169" s="3" t="s">
        <v>780</v>
      </c>
      <c r="H169" s="5">
        <v>100</v>
      </c>
      <c r="I169" s="5" t="s">
        <v>590</v>
      </c>
      <c r="J169" s="5" t="s">
        <v>709</v>
      </c>
      <c r="K169" s="5" t="s">
        <v>75</v>
      </c>
      <c r="L169" s="3" t="s">
        <v>175</v>
      </c>
      <c r="M169" s="6"/>
    </row>
    <row r="170" spans="1:13" ht="16.2" x14ac:dyDescent="0.3">
      <c r="A170" s="5">
        <v>168</v>
      </c>
      <c r="B170" s="7">
        <v>650300</v>
      </c>
      <c r="C170" s="3">
        <v>62</v>
      </c>
      <c r="D170" s="3">
        <v>62</v>
      </c>
      <c r="E170" s="3" t="s">
        <v>999</v>
      </c>
      <c r="F170" s="3" t="s">
        <v>168</v>
      </c>
      <c r="G170" s="3" t="s">
        <v>168</v>
      </c>
      <c r="H170" s="5">
        <v>105</v>
      </c>
      <c r="I170" s="5" t="s">
        <v>590</v>
      </c>
      <c r="J170" s="5" t="s">
        <v>709</v>
      </c>
      <c r="K170" s="5" t="s">
        <v>75</v>
      </c>
      <c r="L170" s="3" t="s">
        <v>175</v>
      </c>
      <c r="M170" s="6"/>
    </row>
    <row r="171" spans="1:13" ht="16.2" x14ac:dyDescent="0.3">
      <c r="A171" s="5">
        <v>169</v>
      </c>
      <c r="B171" s="7">
        <v>650300</v>
      </c>
      <c r="C171" s="3">
        <v>63</v>
      </c>
      <c r="D171" s="3">
        <v>63</v>
      </c>
      <c r="E171" s="3" t="s">
        <v>1000</v>
      </c>
      <c r="F171" s="3" t="s">
        <v>972</v>
      </c>
      <c r="G171" s="3" t="s">
        <v>772</v>
      </c>
      <c r="H171" s="5">
        <v>118</v>
      </c>
      <c r="I171" s="5" t="s">
        <v>590</v>
      </c>
      <c r="J171" s="5" t="s">
        <v>709</v>
      </c>
      <c r="K171" s="5" t="s">
        <v>74</v>
      </c>
      <c r="L171" s="3" t="s">
        <v>175</v>
      </c>
      <c r="M171" s="6"/>
    </row>
    <row r="172" spans="1:13" ht="16.2" x14ac:dyDescent="0.3">
      <c r="A172" s="5">
        <v>170</v>
      </c>
      <c r="B172" s="7">
        <v>650300</v>
      </c>
      <c r="C172" s="3">
        <v>64</v>
      </c>
      <c r="D172" s="3">
        <v>64</v>
      </c>
      <c r="E172" s="3" t="s">
        <v>1001</v>
      </c>
      <c r="F172" s="3" t="s">
        <v>972</v>
      </c>
      <c r="G172" s="3" t="s">
        <v>772</v>
      </c>
      <c r="H172" s="5">
        <v>120</v>
      </c>
      <c r="I172" s="5" t="s">
        <v>590</v>
      </c>
      <c r="J172" s="5" t="s">
        <v>741</v>
      </c>
      <c r="K172" s="5" t="s">
        <v>75</v>
      </c>
      <c r="L172" s="3" t="s">
        <v>163</v>
      </c>
    </row>
    <row r="173" spans="1:13" ht="16.2" x14ac:dyDescent="0.3">
      <c r="A173" s="5">
        <v>171</v>
      </c>
      <c r="B173" s="7">
        <v>650300</v>
      </c>
      <c r="C173" s="3">
        <v>65</v>
      </c>
      <c r="D173" s="3">
        <v>65</v>
      </c>
      <c r="E173" s="3" t="s">
        <v>1002</v>
      </c>
      <c r="F173" s="3" t="s">
        <v>772</v>
      </c>
      <c r="G173" s="3" t="s">
        <v>772</v>
      </c>
      <c r="H173" s="5">
        <v>98</v>
      </c>
      <c r="I173" s="5" t="s">
        <v>590</v>
      </c>
      <c r="J173" s="5" t="s">
        <v>741</v>
      </c>
      <c r="K173" s="5" t="s">
        <v>75</v>
      </c>
      <c r="L173" s="3" t="s">
        <v>193</v>
      </c>
      <c r="M173" s="6"/>
    </row>
    <row r="174" spans="1:13" ht="16.2" x14ac:dyDescent="0.3">
      <c r="A174" s="5">
        <v>172</v>
      </c>
      <c r="B174" s="7">
        <v>650300</v>
      </c>
      <c r="C174" s="3">
        <v>66</v>
      </c>
      <c r="D174" s="3">
        <v>66</v>
      </c>
      <c r="E174" s="3" t="s">
        <v>192</v>
      </c>
      <c r="F174" s="3" t="s">
        <v>1003</v>
      </c>
      <c r="G174" s="3" t="s">
        <v>1003</v>
      </c>
      <c r="H174" s="5">
        <v>51</v>
      </c>
      <c r="I174" s="5" t="s">
        <v>590</v>
      </c>
      <c r="J174" s="5" t="s">
        <v>709</v>
      </c>
      <c r="K174" s="5" t="s">
        <v>75</v>
      </c>
      <c r="L174" s="3" t="s">
        <v>80</v>
      </c>
      <c r="M174" s="6"/>
    </row>
    <row r="175" spans="1:13" ht="16.2" x14ac:dyDescent="0.3">
      <c r="A175" s="5">
        <v>173</v>
      </c>
      <c r="B175" s="7">
        <v>650300</v>
      </c>
      <c r="C175" s="3">
        <v>67</v>
      </c>
      <c r="D175" s="3">
        <v>67</v>
      </c>
      <c r="E175" s="3" t="s">
        <v>401</v>
      </c>
      <c r="F175" s="3" t="s">
        <v>1003</v>
      </c>
      <c r="G175" s="3" t="s">
        <v>1003</v>
      </c>
      <c r="H175" s="5">
        <v>20</v>
      </c>
      <c r="I175" s="5" t="s">
        <v>590</v>
      </c>
      <c r="J175" s="5" t="s">
        <v>741</v>
      </c>
      <c r="K175" s="5" t="s">
        <v>75</v>
      </c>
      <c r="L175" s="8" t="s">
        <v>404</v>
      </c>
      <c r="M175" s="6"/>
    </row>
    <row r="176" spans="1:13" ht="16.2" x14ac:dyDescent="0.3">
      <c r="A176" s="5">
        <v>174</v>
      </c>
      <c r="B176" s="7">
        <v>650300</v>
      </c>
      <c r="C176" s="3">
        <v>68</v>
      </c>
      <c r="D176" s="3">
        <v>68</v>
      </c>
      <c r="E176" s="2" t="s">
        <v>633</v>
      </c>
      <c r="F176" s="3" t="s">
        <v>634</v>
      </c>
      <c r="G176" s="3" t="s">
        <v>199</v>
      </c>
      <c r="H176" s="1">
        <v>96</v>
      </c>
      <c r="I176" s="3" t="s">
        <v>590</v>
      </c>
      <c r="J176" s="5" t="s">
        <v>709</v>
      </c>
      <c r="K176" s="5" t="s">
        <v>74</v>
      </c>
      <c r="L176" s="8" t="s">
        <v>200</v>
      </c>
      <c r="M176" s="6"/>
    </row>
    <row r="177" spans="1:13" ht="16.2" x14ac:dyDescent="0.3">
      <c r="A177" s="5">
        <v>175</v>
      </c>
      <c r="B177" s="7">
        <v>650300</v>
      </c>
      <c r="C177" s="3">
        <v>69</v>
      </c>
      <c r="D177" s="3">
        <v>69</v>
      </c>
      <c r="E177" s="4" t="s">
        <v>403</v>
      </c>
      <c r="F177" s="3" t="s">
        <v>972</v>
      </c>
      <c r="G177" s="3" t="s">
        <v>972</v>
      </c>
      <c r="H177" s="1">
        <v>136</v>
      </c>
      <c r="I177" s="3" t="s">
        <v>590</v>
      </c>
      <c r="J177" s="5" t="s">
        <v>741</v>
      </c>
      <c r="K177" s="5" t="s">
        <v>75</v>
      </c>
      <c r="L177" s="3" t="s">
        <v>201</v>
      </c>
      <c r="M177" s="6"/>
    </row>
    <row r="178" spans="1:13" ht="16.2" x14ac:dyDescent="0.3">
      <c r="A178" s="5">
        <v>176</v>
      </c>
      <c r="B178" s="7">
        <v>650300</v>
      </c>
      <c r="C178" s="3">
        <v>70</v>
      </c>
      <c r="D178" s="3">
        <v>70</v>
      </c>
      <c r="E178" s="3" t="s">
        <v>635</v>
      </c>
      <c r="F178" s="3" t="s">
        <v>872</v>
      </c>
      <c r="G178" s="3" t="s">
        <v>979</v>
      </c>
      <c r="H178" s="1">
        <v>97</v>
      </c>
      <c r="I178" s="3" t="s">
        <v>590</v>
      </c>
      <c r="J178" s="5" t="s">
        <v>741</v>
      </c>
      <c r="K178" s="5" t="s">
        <v>74</v>
      </c>
      <c r="L178" s="3" t="s">
        <v>1004</v>
      </c>
      <c r="M178" s="6"/>
    </row>
    <row r="179" spans="1:13" ht="16.2" x14ac:dyDescent="0.3">
      <c r="A179" s="5">
        <v>177</v>
      </c>
      <c r="B179" s="7">
        <v>650300</v>
      </c>
      <c r="C179" s="3">
        <v>94</v>
      </c>
      <c r="D179" s="3">
        <v>94</v>
      </c>
      <c r="E179" s="3" t="s">
        <v>1005</v>
      </c>
      <c r="F179" s="3" t="s">
        <v>772</v>
      </c>
      <c r="G179" s="3" t="s">
        <v>772</v>
      </c>
      <c r="H179" s="5">
        <v>118</v>
      </c>
      <c r="I179" s="5" t="s">
        <v>590</v>
      </c>
      <c r="J179" s="5" t="s">
        <v>709</v>
      </c>
      <c r="K179" s="5" t="s">
        <v>75</v>
      </c>
      <c r="L179" s="3" t="s">
        <v>1006</v>
      </c>
      <c r="M179" s="6"/>
    </row>
    <row r="180" spans="1:13" ht="16.2" x14ac:dyDescent="0.3">
      <c r="A180" s="5">
        <v>178</v>
      </c>
      <c r="B180" s="7">
        <v>650300</v>
      </c>
      <c r="C180" s="3">
        <v>95</v>
      </c>
      <c r="D180" s="3">
        <v>95</v>
      </c>
      <c r="E180" s="3" t="s">
        <v>1007</v>
      </c>
      <c r="F180" s="3" t="s">
        <v>1008</v>
      </c>
      <c r="G180" s="3" t="s">
        <v>1008</v>
      </c>
      <c r="H180" s="5">
        <v>22</v>
      </c>
      <c r="I180" s="5" t="s">
        <v>1009</v>
      </c>
      <c r="J180" s="5" t="s">
        <v>64</v>
      </c>
      <c r="K180" s="5" t="s">
        <v>74</v>
      </c>
      <c r="L180" s="3" t="s">
        <v>1006</v>
      </c>
      <c r="M180" s="6"/>
    </row>
    <row r="181" spans="1:13" ht="16.2" x14ac:dyDescent="0.3">
      <c r="A181" s="5">
        <v>179</v>
      </c>
      <c r="B181" s="7">
        <v>650300</v>
      </c>
      <c r="C181" s="3">
        <v>96</v>
      </c>
      <c r="D181" s="3">
        <v>96</v>
      </c>
      <c r="E181" s="3" t="s">
        <v>1010</v>
      </c>
      <c r="F181" s="3" t="s">
        <v>1011</v>
      </c>
      <c r="G181" s="3" t="s">
        <v>1012</v>
      </c>
      <c r="H181" s="5">
        <v>127</v>
      </c>
      <c r="I181" s="5" t="s">
        <v>1009</v>
      </c>
      <c r="J181" s="5" t="s">
        <v>1013</v>
      </c>
      <c r="K181" s="5" t="s">
        <v>75</v>
      </c>
      <c r="L181" s="3" t="s">
        <v>1006</v>
      </c>
      <c r="M181" s="6"/>
    </row>
    <row r="182" spans="1:13" ht="16.2" x14ac:dyDescent="0.3">
      <c r="A182" s="5">
        <v>180</v>
      </c>
      <c r="B182" s="7">
        <v>650300</v>
      </c>
      <c r="C182" s="3">
        <v>97</v>
      </c>
      <c r="D182" s="3">
        <v>97</v>
      </c>
      <c r="E182" s="3" t="s">
        <v>1014</v>
      </c>
      <c r="F182" s="3" t="s">
        <v>1015</v>
      </c>
      <c r="G182" s="3" t="s">
        <v>1015</v>
      </c>
      <c r="H182" s="5">
        <v>96</v>
      </c>
      <c r="I182" s="5" t="s">
        <v>1009</v>
      </c>
      <c r="J182" s="5" t="s">
        <v>64</v>
      </c>
      <c r="K182" s="5" t="s">
        <v>75</v>
      </c>
      <c r="L182" s="3" t="s">
        <v>1006</v>
      </c>
      <c r="M182" s="6"/>
    </row>
    <row r="183" spans="1:13" ht="16.2" x14ac:dyDescent="0.3">
      <c r="A183" s="5">
        <v>181</v>
      </c>
      <c r="B183" s="7">
        <v>650300</v>
      </c>
      <c r="C183" s="3">
        <v>98</v>
      </c>
      <c r="D183" s="3">
        <v>98</v>
      </c>
      <c r="E183" s="3" t="s">
        <v>1016</v>
      </c>
      <c r="F183" s="3" t="s">
        <v>1008</v>
      </c>
      <c r="G183" s="3" t="s">
        <v>1008</v>
      </c>
      <c r="H183" s="5"/>
      <c r="I183" s="5" t="s">
        <v>1009</v>
      </c>
      <c r="J183" s="5" t="s">
        <v>64</v>
      </c>
      <c r="K183" s="5" t="s">
        <v>75</v>
      </c>
      <c r="L183" s="3" t="s">
        <v>1006</v>
      </c>
      <c r="M183" s="6"/>
    </row>
    <row r="184" spans="1:13" ht="16.2" x14ac:dyDescent="0.3">
      <c r="A184" s="5">
        <v>182</v>
      </c>
      <c r="B184" s="7">
        <v>650300</v>
      </c>
      <c r="C184" s="3">
        <v>99</v>
      </c>
      <c r="D184" s="3">
        <v>99</v>
      </c>
      <c r="E184" s="3" t="s">
        <v>1017</v>
      </c>
      <c r="F184" s="3" t="s">
        <v>1008</v>
      </c>
      <c r="G184" s="3" t="s">
        <v>1008</v>
      </c>
      <c r="H184" s="5">
        <v>22</v>
      </c>
      <c r="I184" s="5" t="s">
        <v>1009</v>
      </c>
      <c r="J184" s="5" t="s">
        <v>64</v>
      </c>
      <c r="K184" s="5" t="s">
        <v>74</v>
      </c>
      <c r="L184" s="3" t="s">
        <v>1006</v>
      </c>
      <c r="M184" s="6"/>
    </row>
    <row r="185" spans="1:13" ht="16.2" x14ac:dyDescent="0.3">
      <c r="A185" s="5">
        <v>183</v>
      </c>
      <c r="B185" s="7">
        <v>650300</v>
      </c>
      <c r="C185" s="3">
        <v>100</v>
      </c>
      <c r="D185" s="3">
        <v>100</v>
      </c>
      <c r="E185" s="3" t="s">
        <v>1018</v>
      </c>
      <c r="F185" s="3" t="s">
        <v>1008</v>
      </c>
      <c r="G185" s="3" t="s">
        <v>1008</v>
      </c>
      <c r="H185" s="5">
        <v>40</v>
      </c>
      <c r="I185" s="5" t="s">
        <v>1009</v>
      </c>
      <c r="J185" s="5" t="s">
        <v>1019</v>
      </c>
      <c r="K185" s="5" t="s">
        <v>1020</v>
      </c>
      <c r="L185" s="3" t="s">
        <v>1006</v>
      </c>
      <c r="M185" s="6"/>
    </row>
    <row r="186" spans="1:13" ht="16.2" x14ac:dyDescent="0.3">
      <c r="A186" s="5">
        <v>184</v>
      </c>
      <c r="B186" s="7">
        <v>650300</v>
      </c>
      <c r="C186" s="3">
        <v>101</v>
      </c>
      <c r="D186" s="3">
        <v>101</v>
      </c>
      <c r="E186" s="3" t="s">
        <v>1021</v>
      </c>
      <c r="F186" s="3" t="s">
        <v>967</v>
      </c>
      <c r="G186" s="3" t="s">
        <v>967</v>
      </c>
      <c r="H186" s="5">
        <v>18</v>
      </c>
      <c r="I186" s="5" t="s">
        <v>1009</v>
      </c>
      <c r="J186" s="5" t="s">
        <v>1013</v>
      </c>
      <c r="K186" s="5" t="s">
        <v>1020</v>
      </c>
      <c r="L186" s="3" t="s">
        <v>1006</v>
      </c>
      <c r="M186" s="6"/>
    </row>
    <row r="187" spans="1:13" ht="16.2" x14ac:dyDescent="0.3">
      <c r="A187" s="5">
        <v>185</v>
      </c>
      <c r="B187" s="7">
        <v>650300</v>
      </c>
      <c r="C187" s="3">
        <v>102</v>
      </c>
      <c r="D187" s="3">
        <v>102</v>
      </c>
      <c r="E187" s="3" t="s">
        <v>1022</v>
      </c>
      <c r="F187" s="3" t="s">
        <v>967</v>
      </c>
      <c r="G187" s="3" t="s">
        <v>967</v>
      </c>
      <c r="H187" s="5">
        <v>10</v>
      </c>
      <c r="I187" s="5" t="s">
        <v>1009</v>
      </c>
      <c r="J187" s="5" t="s">
        <v>741</v>
      </c>
      <c r="K187" s="5" t="s">
        <v>75</v>
      </c>
      <c r="L187" s="3" t="s">
        <v>1006</v>
      </c>
      <c r="M187" s="6"/>
    </row>
    <row r="188" spans="1:13" ht="16.2" x14ac:dyDescent="0.3">
      <c r="A188" s="5">
        <v>186</v>
      </c>
      <c r="B188" s="7">
        <v>650300</v>
      </c>
      <c r="C188" s="3">
        <v>103</v>
      </c>
      <c r="D188" s="3">
        <v>103</v>
      </c>
      <c r="E188" s="3" t="s">
        <v>1023</v>
      </c>
      <c r="F188" s="3" t="s">
        <v>1024</v>
      </c>
      <c r="G188" s="3" t="s">
        <v>1024</v>
      </c>
      <c r="H188" s="5">
        <v>17</v>
      </c>
      <c r="I188" s="5" t="s">
        <v>1009</v>
      </c>
      <c r="J188" s="5" t="s">
        <v>741</v>
      </c>
      <c r="K188" s="5" t="s">
        <v>75</v>
      </c>
      <c r="L188" s="3" t="s">
        <v>1006</v>
      </c>
      <c r="M188" s="6"/>
    </row>
    <row r="189" spans="1:13" ht="16.2" x14ac:dyDescent="0.3">
      <c r="A189" s="5">
        <v>187</v>
      </c>
      <c r="B189" s="7">
        <v>650300</v>
      </c>
      <c r="C189" s="3">
        <v>104</v>
      </c>
      <c r="D189" s="3">
        <v>104</v>
      </c>
      <c r="E189" s="3" t="s">
        <v>1025</v>
      </c>
      <c r="F189" s="3" t="s">
        <v>1026</v>
      </c>
      <c r="G189" s="3" t="s">
        <v>1026</v>
      </c>
      <c r="H189" s="5">
        <v>112</v>
      </c>
      <c r="I189" s="5" t="s">
        <v>1009</v>
      </c>
      <c r="J189" s="5" t="s">
        <v>1013</v>
      </c>
      <c r="K189" s="5" t="s">
        <v>74</v>
      </c>
      <c r="L189" s="3" t="s">
        <v>1006</v>
      </c>
      <c r="M189" s="6"/>
    </row>
    <row r="190" spans="1:13" ht="16.2" x14ac:dyDescent="0.3">
      <c r="A190" s="5">
        <v>188</v>
      </c>
      <c r="B190" s="7">
        <v>650300</v>
      </c>
      <c r="C190" s="3">
        <v>105</v>
      </c>
      <c r="D190" s="3">
        <v>105</v>
      </c>
      <c r="E190" s="3" t="s">
        <v>1027</v>
      </c>
      <c r="F190" s="3" t="s">
        <v>1028</v>
      </c>
      <c r="G190" s="3" t="s">
        <v>1028</v>
      </c>
      <c r="H190" s="5">
        <v>118</v>
      </c>
      <c r="I190" s="5" t="s">
        <v>1009</v>
      </c>
      <c r="J190" s="5" t="s">
        <v>1013</v>
      </c>
      <c r="K190" s="5" t="s">
        <v>982</v>
      </c>
      <c r="L190" s="3" t="s">
        <v>1029</v>
      </c>
      <c r="M190" s="6"/>
    </row>
    <row r="191" spans="1:13" ht="16.2" x14ac:dyDescent="0.3">
      <c r="A191" s="5">
        <v>189</v>
      </c>
      <c r="B191" s="7">
        <v>650300</v>
      </c>
      <c r="C191" s="3">
        <v>106</v>
      </c>
      <c r="D191" s="3">
        <v>106</v>
      </c>
      <c r="E191" s="3" t="s">
        <v>1030</v>
      </c>
      <c r="F191" s="3" t="s">
        <v>1031</v>
      </c>
      <c r="G191" s="3" t="s">
        <v>1031</v>
      </c>
      <c r="H191" s="5">
        <v>137</v>
      </c>
      <c r="I191" s="5" t="s">
        <v>1009</v>
      </c>
      <c r="J191" s="5" t="s">
        <v>1013</v>
      </c>
      <c r="K191" s="5" t="s">
        <v>73</v>
      </c>
      <c r="L191" s="3" t="s">
        <v>1032</v>
      </c>
      <c r="M191" s="6"/>
    </row>
    <row r="192" spans="1:13" ht="16.2" x14ac:dyDescent="0.3">
      <c r="A192" s="5">
        <v>190</v>
      </c>
      <c r="B192" s="7">
        <v>650300</v>
      </c>
      <c r="C192" s="3">
        <v>108</v>
      </c>
      <c r="D192" s="3">
        <v>108</v>
      </c>
      <c r="E192" s="3" t="s">
        <v>1033</v>
      </c>
      <c r="F192" s="3" t="s">
        <v>766</v>
      </c>
      <c r="G192" s="3" t="s">
        <v>766</v>
      </c>
      <c r="H192" s="5">
        <v>50</v>
      </c>
      <c r="I192" s="5" t="s">
        <v>590</v>
      </c>
      <c r="J192" s="5" t="s">
        <v>1013</v>
      </c>
      <c r="K192" s="5" t="s">
        <v>73</v>
      </c>
      <c r="L192" s="3" t="s">
        <v>1034</v>
      </c>
      <c r="M192" s="6"/>
    </row>
    <row r="193" spans="1:13" ht="16.2" x14ac:dyDescent="0.3">
      <c r="A193" s="5">
        <v>191</v>
      </c>
      <c r="B193" s="7">
        <v>650300</v>
      </c>
      <c r="C193" s="3">
        <v>109</v>
      </c>
      <c r="D193" s="3">
        <v>109</v>
      </c>
      <c r="E193" s="3" t="s">
        <v>765</v>
      </c>
      <c r="F193" s="3" t="s">
        <v>766</v>
      </c>
      <c r="G193" s="3" t="s">
        <v>766</v>
      </c>
      <c r="H193" s="5">
        <v>50</v>
      </c>
      <c r="I193" s="5" t="s">
        <v>590</v>
      </c>
      <c r="J193" s="5" t="s">
        <v>1013</v>
      </c>
      <c r="K193" s="5" t="s">
        <v>73</v>
      </c>
      <c r="L193" s="3" t="s">
        <v>1034</v>
      </c>
      <c r="M193" s="6"/>
    </row>
    <row r="194" spans="1:13" ht="16.2" x14ac:dyDescent="0.3">
      <c r="A194" s="5">
        <v>192</v>
      </c>
      <c r="B194" s="7">
        <v>650300</v>
      </c>
      <c r="C194" s="3">
        <v>110</v>
      </c>
      <c r="D194" s="3">
        <v>110</v>
      </c>
      <c r="E194" s="3" t="s">
        <v>765</v>
      </c>
      <c r="F194" s="3" t="s">
        <v>766</v>
      </c>
      <c r="G194" s="3" t="s">
        <v>766</v>
      </c>
      <c r="H194" s="5">
        <v>50</v>
      </c>
      <c r="I194" s="5" t="s">
        <v>590</v>
      </c>
      <c r="J194" s="5" t="s">
        <v>1013</v>
      </c>
      <c r="K194" s="5" t="s">
        <v>74</v>
      </c>
      <c r="L194" s="3" t="s">
        <v>1035</v>
      </c>
      <c r="M194" s="6"/>
    </row>
    <row r="195" spans="1:13" ht="16.2" x14ac:dyDescent="0.3">
      <c r="A195" s="5">
        <v>193</v>
      </c>
      <c r="B195" s="7">
        <v>650300</v>
      </c>
      <c r="C195" s="3">
        <v>112</v>
      </c>
      <c r="D195" s="3">
        <v>112</v>
      </c>
      <c r="E195" s="3" t="s">
        <v>1036</v>
      </c>
      <c r="F195" s="4" t="s">
        <v>656</v>
      </c>
      <c r="G195" s="4" t="s">
        <v>656</v>
      </c>
      <c r="H195" s="5">
        <v>89</v>
      </c>
      <c r="I195" s="5" t="s">
        <v>590</v>
      </c>
      <c r="J195" s="5" t="s">
        <v>1013</v>
      </c>
      <c r="K195" s="5" t="s">
        <v>74</v>
      </c>
      <c r="L195" s="3" t="s">
        <v>1037</v>
      </c>
      <c r="M195" s="6"/>
    </row>
    <row r="196" spans="1:13" ht="16.2" x14ac:dyDescent="0.3">
      <c r="A196" s="5">
        <v>194</v>
      </c>
      <c r="B196" s="7">
        <v>650300</v>
      </c>
      <c r="C196" s="3">
        <v>113</v>
      </c>
      <c r="D196" s="3">
        <v>113</v>
      </c>
      <c r="E196" s="3" t="s">
        <v>1038</v>
      </c>
      <c r="F196" s="3" t="s">
        <v>818</v>
      </c>
      <c r="G196" s="3" t="s">
        <v>818</v>
      </c>
      <c r="H196" s="5">
        <v>266</v>
      </c>
      <c r="I196" s="5" t="s">
        <v>590</v>
      </c>
      <c r="J196" s="5" t="s">
        <v>1013</v>
      </c>
      <c r="K196" s="5" t="s">
        <v>74</v>
      </c>
      <c r="L196" s="3" t="s">
        <v>1039</v>
      </c>
      <c r="M196" s="6"/>
    </row>
    <row r="197" spans="1:13" ht="16.2" x14ac:dyDescent="0.3">
      <c r="A197" s="5">
        <v>195</v>
      </c>
      <c r="B197" s="7">
        <v>650300</v>
      </c>
      <c r="C197" s="3">
        <v>114</v>
      </c>
      <c r="D197" s="3">
        <v>114</v>
      </c>
      <c r="E197" s="3" t="s">
        <v>1040</v>
      </c>
      <c r="F197" s="3" t="s">
        <v>818</v>
      </c>
      <c r="G197" s="3" t="s">
        <v>818</v>
      </c>
      <c r="H197" s="5">
        <v>90</v>
      </c>
      <c r="I197" s="5" t="s">
        <v>590</v>
      </c>
      <c r="J197" s="5" t="s">
        <v>741</v>
      </c>
      <c r="K197" s="5" t="s">
        <v>74</v>
      </c>
      <c r="L197" s="3" t="s">
        <v>1037</v>
      </c>
      <c r="M197" s="6"/>
    </row>
    <row r="198" spans="1:13" ht="16.2" x14ac:dyDescent="0.3">
      <c r="A198" s="5">
        <v>196</v>
      </c>
      <c r="B198" s="7">
        <v>650300</v>
      </c>
      <c r="C198" s="3">
        <v>115</v>
      </c>
      <c r="D198" s="3">
        <v>115</v>
      </c>
      <c r="E198" s="3" t="s">
        <v>1041</v>
      </c>
      <c r="F198" s="3" t="s">
        <v>1042</v>
      </c>
      <c r="G198" s="3" t="s">
        <v>1042</v>
      </c>
      <c r="H198" s="5">
        <v>56</v>
      </c>
      <c r="I198" s="5" t="s">
        <v>590</v>
      </c>
      <c r="J198" s="5" t="s">
        <v>1013</v>
      </c>
      <c r="K198" s="5"/>
      <c r="L198" s="3" t="s">
        <v>1043</v>
      </c>
      <c r="M198" s="6"/>
    </row>
    <row r="199" spans="1:13" ht="16.2" x14ac:dyDescent="0.3">
      <c r="A199" s="5">
        <v>197</v>
      </c>
      <c r="B199" s="7">
        <v>650300</v>
      </c>
      <c r="C199" s="3">
        <v>120</v>
      </c>
      <c r="D199" s="3">
        <v>120</v>
      </c>
      <c r="E199" s="3" t="s">
        <v>1044</v>
      </c>
      <c r="F199" s="3" t="s">
        <v>1045</v>
      </c>
      <c r="G199" s="3" t="s">
        <v>1045</v>
      </c>
      <c r="H199" s="3">
        <v>99</v>
      </c>
      <c r="I199" s="3" t="s">
        <v>590</v>
      </c>
      <c r="J199" s="3" t="s">
        <v>741</v>
      </c>
      <c r="K199" s="3" t="s">
        <v>74</v>
      </c>
      <c r="L199" s="3" t="s">
        <v>1043</v>
      </c>
      <c r="M199" s="6"/>
    </row>
    <row r="200" spans="1:13" ht="16.2" x14ac:dyDescent="0.3">
      <c r="A200" s="5">
        <v>198</v>
      </c>
      <c r="B200" s="7">
        <v>650300</v>
      </c>
      <c r="C200" s="3">
        <v>121</v>
      </c>
      <c r="D200" s="3">
        <v>121</v>
      </c>
      <c r="E200" s="4" t="s">
        <v>1046</v>
      </c>
      <c r="F200" s="4" t="s">
        <v>656</v>
      </c>
      <c r="G200" s="4" t="s">
        <v>656</v>
      </c>
      <c r="H200" s="5">
        <v>93</v>
      </c>
      <c r="I200" s="5" t="s">
        <v>590</v>
      </c>
      <c r="J200" s="5" t="s">
        <v>1013</v>
      </c>
      <c r="K200" s="5" t="s">
        <v>74</v>
      </c>
      <c r="L200" s="3" t="s">
        <v>1043</v>
      </c>
      <c r="M200" s="6"/>
    </row>
    <row r="201" spans="1:13" ht="16.2" x14ac:dyDescent="0.3">
      <c r="A201" s="5">
        <v>199</v>
      </c>
      <c r="B201" s="7">
        <v>650300</v>
      </c>
      <c r="C201" s="3">
        <v>122</v>
      </c>
      <c r="D201" s="3">
        <v>122</v>
      </c>
      <c r="E201" s="4" t="s">
        <v>1047</v>
      </c>
      <c r="F201" s="3" t="s">
        <v>1048</v>
      </c>
      <c r="G201" s="3" t="s">
        <v>1048</v>
      </c>
      <c r="H201" s="5">
        <v>95</v>
      </c>
      <c r="I201" s="5" t="s">
        <v>590</v>
      </c>
      <c r="J201" s="5" t="s">
        <v>1013</v>
      </c>
      <c r="K201" s="5" t="s">
        <v>74</v>
      </c>
      <c r="L201" s="3" t="s">
        <v>1043</v>
      </c>
      <c r="M201" s="6"/>
    </row>
    <row r="202" spans="1:13" ht="16.2" x14ac:dyDescent="0.3">
      <c r="A202" s="5">
        <v>200</v>
      </c>
      <c r="B202" s="7">
        <v>650300</v>
      </c>
      <c r="C202" s="3">
        <v>123</v>
      </c>
      <c r="D202" s="3">
        <v>123</v>
      </c>
      <c r="E202" s="4" t="s">
        <v>1049</v>
      </c>
      <c r="F202" s="3" t="s">
        <v>1048</v>
      </c>
      <c r="G202" s="3" t="s">
        <v>1048</v>
      </c>
      <c r="H202" s="5">
        <v>92</v>
      </c>
      <c r="I202" s="5" t="s">
        <v>590</v>
      </c>
      <c r="J202" s="5" t="s">
        <v>741</v>
      </c>
      <c r="K202" s="5" t="s">
        <v>74</v>
      </c>
      <c r="L202" s="3" t="s">
        <v>1050</v>
      </c>
      <c r="M202" s="6"/>
    </row>
    <row r="203" spans="1:13" ht="16.2" x14ac:dyDescent="0.3">
      <c r="A203" s="5">
        <v>201</v>
      </c>
      <c r="B203" s="7">
        <v>650300</v>
      </c>
      <c r="C203" s="3">
        <v>124</v>
      </c>
      <c r="D203" s="3">
        <v>124</v>
      </c>
      <c r="E203" s="4" t="s">
        <v>1051</v>
      </c>
      <c r="F203" s="4" t="s">
        <v>656</v>
      </c>
      <c r="G203" s="4" t="s">
        <v>656</v>
      </c>
      <c r="H203" s="5">
        <v>96</v>
      </c>
      <c r="I203" s="5" t="s">
        <v>590</v>
      </c>
      <c r="J203" s="5" t="s">
        <v>1052</v>
      </c>
      <c r="K203" s="5" t="s">
        <v>1053</v>
      </c>
      <c r="L203" s="3" t="s">
        <v>1050</v>
      </c>
      <c r="M203" s="6"/>
    </row>
    <row r="204" spans="1:13" ht="16.2" x14ac:dyDescent="0.3">
      <c r="A204" s="5">
        <v>202</v>
      </c>
      <c r="B204" s="7">
        <v>650300</v>
      </c>
      <c r="C204" s="3">
        <v>125</v>
      </c>
      <c r="D204" s="3">
        <v>125</v>
      </c>
      <c r="E204" s="3" t="s">
        <v>1054</v>
      </c>
      <c r="F204" s="3" t="s">
        <v>213</v>
      </c>
      <c r="G204" s="3" t="s">
        <v>213</v>
      </c>
      <c r="H204" s="5">
        <v>106</v>
      </c>
      <c r="I204" s="5" t="s">
        <v>590</v>
      </c>
      <c r="J204" s="5" t="s">
        <v>1013</v>
      </c>
      <c r="K204" s="5" t="s">
        <v>1053</v>
      </c>
      <c r="L204" s="3" t="s">
        <v>1050</v>
      </c>
      <c r="M204" s="6"/>
    </row>
    <row r="205" spans="1:13" ht="16.2" x14ac:dyDescent="0.3">
      <c r="A205" s="5">
        <v>203</v>
      </c>
      <c r="B205" s="7">
        <v>650300</v>
      </c>
      <c r="C205" s="3">
        <v>126</v>
      </c>
      <c r="D205" s="3">
        <v>126</v>
      </c>
      <c r="E205" s="3" t="s">
        <v>1055</v>
      </c>
      <c r="F205" s="3" t="s">
        <v>1056</v>
      </c>
      <c r="G205" s="3" t="s">
        <v>1056</v>
      </c>
      <c r="H205" s="5">
        <v>123</v>
      </c>
      <c r="I205" s="5" t="s">
        <v>590</v>
      </c>
      <c r="J205" s="5" t="s">
        <v>1057</v>
      </c>
      <c r="K205" s="5" t="s">
        <v>1053</v>
      </c>
      <c r="L205" s="3" t="s">
        <v>1050</v>
      </c>
      <c r="M205" s="6"/>
    </row>
    <row r="206" spans="1:13" ht="16.2" x14ac:dyDescent="0.3">
      <c r="A206" s="5">
        <v>204</v>
      </c>
      <c r="B206" s="7">
        <v>650300</v>
      </c>
      <c r="C206" s="3">
        <v>127</v>
      </c>
      <c r="D206" s="3">
        <v>127</v>
      </c>
      <c r="E206" s="3" t="s">
        <v>1058</v>
      </c>
      <c r="F206" s="3" t="s">
        <v>1059</v>
      </c>
      <c r="G206" s="3" t="s">
        <v>1059</v>
      </c>
      <c r="H206" s="5">
        <v>103</v>
      </c>
      <c r="I206" s="5" t="s">
        <v>590</v>
      </c>
      <c r="J206" s="5" t="s">
        <v>1057</v>
      </c>
      <c r="K206" s="5" t="s">
        <v>1053</v>
      </c>
      <c r="L206" s="3" t="s">
        <v>1050</v>
      </c>
      <c r="M206" s="6"/>
    </row>
    <row r="207" spans="1:13" ht="16.2" x14ac:dyDescent="0.3">
      <c r="A207" s="5">
        <v>205</v>
      </c>
      <c r="B207" s="7">
        <v>650300</v>
      </c>
      <c r="C207" s="3">
        <v>128</v>
      </c>
      <c r="D207" s="3">
        <v>128</v>
      </c>
      <c r="E207" s="3" t="s">
        <v>1060</v>
      </c>
      <c r="F207" s="3" t="s">
        <v>662</v>
      </c>
      <c r="G207" s="3" t="s">
        <v>662</v>
      </c>
      <c r="H207" s="5">
        <v>124</v>
      </c>
      <c r="I207" s="5" t="s">
        <v>590</v>
      </c>
      <c r="J207" s="5" t="s">
        <v>1061</v>
      </c>
      <c r="K207" s="5" t="s">
        <v>1053</v>
      </c>
      <c r="L207" s="3" t="s">
        <v>1062</v>
      </c>
      <c r="M207" s="6"/>
    </row>
    <row r="208" spans="1:13" ht="16.2" x14ac:dyDescent="0.3">
      <c r="A208" s="5">
        <v>206</v>
      </c>
      <c r="B208" s="7">
        <v>650300</v>
      </c>
      <c r="C208" s="3">
        <v>129</v>
      </c>
      <c r="D208" s="3">
        <v>129</v>
      </c>
      <c r="E208" s="3" t="s">
        <v>1063</v>
      </c>
      <c r="F208" s="3" t="s">
        <v>1064</v>
      </c>
      <c r="G208" s="3" t="s">
        <v>1064</v>
      </c>
      <c r="H208" s="5">
        <v>91</v>
      </c>
      <c r="I208" s="5" t="s">
        <v>590</v>
      </c>
      <c r="J208" s="5" t="s">
        <v>1065</v>
      </c>
      <c r="K208" s="5" t="s">
        <v>1053</v>
      </c>
      <c r="L208" s="3" t="s">
        <v>1066</v>
      </c>
      <c r="M208" s="6"/>
    </row>
    <row r="209" spans="1:13" ht="16.2" x14ac:dyDescent="0.3">
      <c r="A209" s="5">
        <v>207</v>
      </c>
      <c r="B209" s="7">
        <v>650300</v>
      </c>
      <c r="C209" s="3">
        <v>130</v>
      </c>
      <c r="D209" s="3">
        <v>130</v>
      </c>
      <c r="E209" s="3" t="s">
        <v>1067</v>
      </c>
      <c r="F209" s="3" t="s">
        <v>1068</v>
      </c>
      <c r="G209" s="3" t="s">
        <v>1068</v>
      </c>
      <c r="H209" s="5">
        <v>25</v>
      </c>
      <c r="I209" s="5" t="s">
        <v>590</v>
      </c>
      <c r="J209" s="5" t="s">
        <v>741</v>
      </c>
      <c r="K209" s="5" t="s">
        <v>1069</v>
      </c>
      <c r="L209" s="3" t="s">
        <v>1070</v>
      </c>
      <c r="M209" s="6"/>
    </row>
    <row r="210" spans="1:13" ht="16.2" x14ac:dyDescent="0.3">
      <c r="A210" s="5">
        <v>208</v>
      </c>
      <c r="B210" s="7">
        <v>650300</v>
      </c>
      <c r="C210" s="3">
        <v>131</v>
      </c>
      <c r="D210" s="3">
        <v>131</v>
      </c>
      <c r="E210" s="3" t="s">
        <v>1071</v>
      </c>
      <c r="F210" s="3" t="s">
        <v>1072</v>
      </c>
      <c r="G210" s="3" t="s">
        <v>1072</v>
      </c>
      <c r="H210" s="5">
        <v>115</v>
      </c>
      <c r="I210" s="5" t="s">
        <v>590</v>
      </c>
      <c r="J210" s="5" t="s">
        <v>1073</v>
      </c>
      <c r="K210" s="5" t="s">
        <v>1069</v>
      </c>
      <c r="L210" s="3" t="s">
        <v>1074</v>
      </c>
      <c r="M210" s="6"/>
    </row>
    <row r="211" spans="1:13" ht="16.2" x14ac:dyDescent="0.3">
      <c r="A211" s="5">
        <v>209</v>
      </c>
      <c r="B211" s="7">
        <v>650300</v>
      </c>
      <c r="C211" s="3">
        <v>132</v>
      </c>
      <c r="D211" s="3">
        <v>132</v>
      </c>
      <c r="E211" s="3" t="s">
        <v>1075</v>
      </c>
      <c r="F211" s="3" t="s">
        <v>1076</v>
      </c>
      <c r="G211" s="3" t="s">
        <v>1076</v>
      </c>
      <c r="H211" s="5">
        <v>76</v>
      </c>
      <c r="I211" s="5" t="s">
        <v>590</v>
      </c>
      <c r="J211" s="5" t="s">
        <v>1057</v>
      </c>
      <c r="K211" s="5" t="s">
        <v>737</v>
      </c>
      <c r="L211" s="3" t="s">
        <v>1077</v>
      </c>
      <c r="M211" s="6"/>
    </row>
    <row r="212" spans="1:13" ht="16.2" x14ac:dyDescent="0.3">
      <c r="A212" s="5">
        <v>210</v>
      </c>
      <c r="B212" s="7">
        <v>650300</v>
      </c>
      <c r="C212" s="3">
        <v>133</v>
      </c>
      <c r="D212" s="3">
        <v>133</v>
      </c>
      <c r="E212" s="3" t="s">
        <v>734</v>
      </c>
      <c r="F212" s="3" t="s">
        <v>735</v>
      </c>
      <c r="G212" s="3" t="s">
        <v>736</v>
      </c>
      <c r="H212" s="5">
        <v>92</v>
      </c>
      <c r="I212" s="5" t="s">
        <v>590</v>
      </c>
      <c r="J212" s="5" t="s">
        <v>64</v>
      </c>
      <c r="K212" s="5" t="s">
        <v>737</v>
      </c>
      <c r="L212" s="3" t="s">
        <v>1078</v>
      </c>
      <c r="M212" s="6"/>
    </row>
    <row r="213" spans="1:13" ht="16.2" x14ac:dyDescent="0.3">
      <c r="A213" s="5">
        <v>211</v>
      </c>
      <c r="B213" s="7">
        <v>650300</v>
      </c>
      <c r="C213" s="3">
        <v>134</v>
      </c>
      <c r="D213" s="3">
        <v>134</v>
      </c>
      <c r="E213" s="3" t="s">
        <v>1079</v>
      </c>
      <c r="F213" s="3" t="s">
        <v>1080</v>
      </c>
      <c r="G213" s="3" t="s">
        <v>1080</v>
      </c>
      <c r="H213" s="5">
        <v>103</v>
      </c>
      <c r="I213" s="5" t="s">
        <v>590</v>
      </c>
      <c r="J213" s="5" t="s">
        <v>64</v>
      </c>
      <c r="K213" s="5" t="s">
        <v>1081</v>
      </c>
      <c r="L213" s="3" t="s">
        <v>1082</v>
      </c>
      <c r="M213" s="6"/>
    </row>
    <row r="214" spans="1:13" ht="16.2" x14ac:dyDescent="0.3">
      <c r="A214" s="5">
        <v>212</v>
      </c>
      <c r="B214" s="7">
        <v>650300</v>
      </c>
      <c r="C214" s="3">
        <v>135</v>
      </c>
      <c r="D214" s="3">
        <v>135</v>
      </c>
      <c r="E214" s="3" t="s">
        <v>1083</v>
      </c>
      <c r="F214" s="3" t="s">
        <v>1084</v>
      </c>
      <c r="G214" s="3" t="s">
        <v>1085</v>
      </c>
      <c r="H214" s="5">
        <v>89</v>
      </c>
      <c r="I214" s="5" t="s">
        <v>590</v>
      </c>
      <c r="J214" s="5" t="s">
        <v>64</v>
      </c>
      <c r="K214" s="5" t="s">
        <v>1069</v>
      </c>
      <c r="L214" s="3" t="s">
        <v>1078</v>
      </c>
      <c r="M214" s="6"/>
    </row>
    <row r="215" spans="1:13" ht="16.2" x14ac:dyDescent="0.3">
      <c r="A215" s="5">
        <v>213</v>
      </c>
      <c r="B215" s="7">
        <v>650300</v>
      </c>
      <c r="C215" s="3">
        <v>136</v>
      </c>
      <c r="D215" s="3">
        <v>136</v>
      </c>
      <c r="E215" s="3" t="s">
        <v>1086</v>
      </c>
      <c r="F215" s="3" t="s">
        <v>1087</v>
      </c>
      <c r="G215" s="3" t="s">
        <v>1087</v>
      </c>
      <c r="H215" s="5">
        <v>106</v>
      </c>
      <c r="I215" s="5" t="s">
        <v>590</v>
      </c>
      <c r="J215" s="5" t="s">
        <v>64</v>
      </c>
      <c r="K215" s="5" t="s">
        <v>1053</v>
      </c>
      <c r="L215" s="3" t="s">
        <v>1066</v>
      </c>
      <c r="M215" s="6"/>
    </row>
    <row r="216" spans="1:13" ht="16.2" x14ac:dyDescent="0.3">
      <c r="A216" s="5">
        <v>214</v>
      </c>
      <c r="B216" s="7">
        <v>650300</v>
      </c>
      <c r="C216" s="3">
        <v>137</v>
      </c>
      <c r="D216" s="3">
        <v>137</v>
      </c>
      <c r="E216" s="3" t="s">
        <v>1067</v>
      </c>
      <c r="F216" s="3" t="s">
        <v>1068</v>
      </c>
      <c r="G216" s="3" t="s">
        <v>1068</v>
      </c>
      <c r="H216" s="5">
        <v>25</v>
      </c>
      <c r="I216" s="5" t="s">
        <v>590</v>
      </c>
      <c r="J216" s="5" t="s">
        <v>1057</v>
      </c>
      <c r="K216" s="3" t="s">
        <v>1081</v>
      </c>
      <c r="L216" s="3" t="s">
        <v>1088</v>
      </c>
      <c r="M216" s="6"/>
    </row>
    <row r="217" spans="1:13" ht="16.2" x14ac:dyDescent="0.3">
      <c r="A217" s="5">
        <v>215</v>
      </c>
      <c r="B217" s="7">
        <v>650300</v>
      </c>
      <c r="C217" s="3">
        <v>138</v>
      </c>
      <c r="D217" s="3">
        <v>138</v>
      </c>
      <c r="E217" s="3" t="s">
        <v>1162</v>
      </c>
      <c r="F217" s="3" t="s">
        <v>1064</v>
      </c>
      <c r="G217" s="3" t="s">
        <v>1064</v>
      </c>
      <c r="H217" s="3">
        <v>120</v>
      </c>
      <c r="I217" s="3" t="s">
        <v>1163</v>
      </c>
      <c r="J217" s="3" t="s">
        <v>1089</v>
      </c>
      <c r="K217" s="5" t="s">
        <v>737</v>
      </c>
      <c r="L217" s="3" t="s">
        <v>1088</v>
      </c>
      <c r="M217" s="6"/>
    </row>
    <row r="218" spans="1:13" ht="16.2" x14ac:dyDescent="0.3">
      <c r="A218" s="5">
        <v>216</v>
      </c>
      <c r="B218" s="7">
        <v>650300</v>
      </c>
      <c r="C218" s="3">
        <v>139</v>
      </c>
      <c r="D218" s="3">
        <v>139</v>
      </c>
      <c r="E218" s="3" t="s">
        <v>1164</v>
      </c>
      <c r="F218" s="3" t="s">
        <v>1165</v>
      </c>
      <c r="G218" s="3" t="s">
        <v>1165</v>
      </c>
      <c r="H218" s="5">
        <v>86</v>
      </c>
      <c r="I218" s="5" t="s">
        <v>1166</v>
      </c>
      <c r="J218" s="5" t="s">
        <v>64</v>
      </c>
      <c r="K218" s="5" t="s">
        <v>737</v>
      </c>
      <c r="L218" s="3" t="s">
        <v>1088</v>
      </c>
      <c r="M218" s="6"/>
    </row>
    <row r="219" spans="1:13" ht="16.2" x14ac:dyDescent="0.3">
      <c r="A219" s="5">
        <v>217</v>
      </c>
      <c r="B219" s="7">
        <v>650300</v>
      </c>
      <c r="C219" s="3">
        <v>140</v>
      </c>
      <c r="D219" s="3">
        <v>140</v>
      </c>
      <c r="E219" s="3" t="s">
        <v>1167</v>
      </c>
      <c r="F219" s="3" t="s">
        <v>662</v>
      </c>
      <c r="G219" s="3" t="s">
        <v>662</v>
      </c>
      <c r="H219" s="5">
        <v>105</v>
      </c>
      <c r="I219" s="5" t="s">
        <v>1166</v>
      </c>
      <c r="J219" s="5" t="s">
        <v>64</v>
      </c>
      <c r="K219" s="5" t="s">
        <v>1081</v>
      </c>
      <c r="L219" s="3" t="s">
        <v>1090</v>
      </c>
      <c r="M219" s="6"/>
    </row>
    <row r="220" spans="1:13" ht="16.2" x14ac:dyDescent="0.3">
      <c r="A220" s="5">
        <v>218</v>
      </c>
      <c r="B220" s="7">
        <v>650300</v>
      </c>
      <c r="C220" s="3">
        <v>141</v>
      </c>
      <c r="D220" s="3">
        <v>141</v>
      </c>
      <c r="E220" s="3" t="s">
        <v>1168</v>
      </c>
      <c r="F220" s="3" t="s">
        <v>1031</v>
      </c>
      <c r="G220" s="3" t="s">
        <v>1031</v>
      </c>
      <c r="H220" s="5">
        <v>97</v>
      </c>
      <c r="I220" s="5" t="s">
        <v>1166</v>
      </c>
      <c r="J220" s="5" t="s">
        <v>64</v>
      </c>
      <c r="K220" s="5" t="s">
        <v>1053</v>
      </c>
      <c r="L220" s="3" t="s">
        <v>1091</v>
      </c>
      <c r="M220" s="6"/>
    </row>
    <row r="221" spans="1:13" ht="16.2" x14ac:dyDescent="0.3">
      <c r="A221" s="5">
        <v>219</v>
      </c>
      <c r="B221" s="7">
        <v>650300</v>
      </c>
      <c r="C221" s="3">
        <v>142</v>
      </c>
      <c r="D221" s="3">
        <v>142</v>
      </c>
      <c r="E221" s="3" t="s">
        <v>1169</v>
      </c>
      <c r="F221" s="4" t="s">
        <v>1170</v>
      </c>
      <c r="G221" s="4" t="s">
        <v>1170</v>
      </c>
      <c r="H221" s="5">
        <v>80</v>
      </c>
      <c r="I221" s="5" t="s">
        <v>1166</v>
      </c>
      <c r="J221" s="5" t="s">
        <v>64</v>
      </c>
      <c r="K221" s="5" t="s">
        <v>1171</v>
      </c>
      <c r="L221" s="3" t="s">
        <v>1090</v>
      </c>
      <c r="M221" s="6"/>
    </row>
    <row r="222" spans="1:13" ht="16.2" x14ac:dyDescent="0.3">
      <c r="A222" s="5">
        <v>220</v>
      </c>
      <c r="B222" s="7">
        <v>650300</v>
      </c>
      <c r="C222" s="3">
        <v>143</v>
      </c>
      <c r="D222" s="3">
        <v>143</v>
      </c>
      <c r="E222" s="3" t="s">
        <v>1172</v>
      </c>
      <c r="F222" s="4" t="s">
        <v>772</v>
      </c>
      <c r="G222" s="4" t="s">
        <v>772</v>
      </c>
      <c r="H222" s="5">
        <v>107</v>
      </c>
      <c r="I222" s="5" t="s">
        <v>1166</v>
      </c>
      <c r="J222" s="5" t="s">
        <v>64</v>
      </c>
      <c r="K222" s="5" t="s">
        <v>1081</v>
      </c>
      <c r="L222" s="3" t="s">
        <v>1090</v>
      </c>
      <c r="M222" s="6"/>
    </row>
    <row r="223" spans="1:13" ht="16.2" x14ac:dyDescent="0.3">
      <c r="A223" s="5">
        <v>221</v>
      </c>
      <c r="B223" s="7">
        <v>650300</v>
      </c>
      <c r="C223" s="3">
        <v>144</v>
      </c>
      <c r="D223" s="3">
        <v>144</v>
      </c>
      <c r="E223" s="3" t="s">
        <v>1173</v>
      </c>
      <c r="F223" s="4" t="s">
        <v>784</v>
      </c>
      <c r="G223" s="4" t="s">
        <v>784</v>
      </c>
      <c r="H223" s="5">
        <v>93</v>
      </c>
      <c r="I223" s="5" t="s">
        <v>1166</v>
      </c>
      <c r="J223" s="5" t="s">
        <v>64</v>
      </c>
      <c r="K223" s="5" t="s">
        <v>1081</v>
      </c>
      <c r="L223" s="3" t="s">
        <v>1092</v>
      </c>
      <c r="M223" s="6"/>
    </row>
    <row r="224" spans="1:13" ht="16.2" x14ac:dyDescent="0.3">
      <c r="A224" s="5">
        <v>222</v>
      </c>
      <c r="B224" s="7">
        <v>650300</v>
      </c>
      <c r="C224" s="3">
        <v>145</v>
      </c>
      <c r="D224" s="3">
        <v>145</v>
      </c>
      <c r="E224" s="3" t="s">
        <v>1174</v>
      </c>
      <c r="F224" s="4" t="s">
        <v>1175</v>
      </c>
      <c r="G224" s="4" t="s">
        <v>1175</v>
      </c>
      <c r="H224" s="5">
        <v>107</v>
      </c>
      <c r="I224" s="5" t="s">
        <v>1166</v>
      </c>
      <c r="J224" s="5" t="s">
        <v>64</v>
      </c>
      <c r="K224" s="5" t="s">
        <v>1081</v>
      </c>
      <c r="L224" s="3" t="s">
        <v>1093</v>
      </c>
      <c r="M224" s="6"/>
    </row>
    <row r="225" spans="1:13" ht="16.2" x14ac:dyDescent="0.3">
      <c r="A225" s="5">
        <v>223</v>
      </c>
      <c r="B225" s="7">
        <v>650300</v>
      </c>
      <c r="C225" s="3">
        <v>146</v>
      </c>
      <c r="D225" s="3">
        <v>146</v>
      </c>
      <c r="E225" s="28" t="s">
        <v>1176</v>
      </c>
      <c r="F225" s="4" t="s">
        <v>1177</v>
      </c>
      <c r="G225" s="4" t="s">
        <v>1177</v>
      </c>
      <c r="H225" s="5">
        <v>117</v>
      </c>
      <c r="I225" s="5" t="s">
        <v>1166</v>
      </c>
      <c r="J225" s="5" t="s">
        <v>64</v>
      </c>
      <c r="K225" s="5" t="s">
        <v>1094</v>
      </c>
      <c r="L225" s="3" t="s">
        <v>1093</v>
      </c>
      <c r="M225" s="6"/>
    </row>
    <row r="226" spans="1:13" ht="16.2" x14ac:dyDescent="0.3">
      <c r="A226" s="5">
        <v>224</v>
      </c>
      <c r="B226" s="7">
        <v>650300</v>
      </c>
      <c r="C226" s="3">
        <v>147</v>
      </c>
      <c r="D226" s="3">
        <v>147</v>
      </c>
      <c r="E226" s="28" t="s">
        <v>1178</v>
      </c>
      <c r="F226" s="4" t="s">
        <v>1179</v>
      </c>
      <c r="G226" s="4" t="s">
        <v>1179</v>
      </c>
      <c r="H226" s="5">
        <v>105</v>
      </c>
      <c r="I226" s="5" t="s">
        <v>1166</v>
      </c>
      <c r="J226" s="5" t="s">
        <v>64</v>
      </c>
      <c r="K226" s="5" t="s">
        <v>1094</v>
      </c>
      <c r="L226" s="3" t="s">
        <v>1093</v>
      </c>
      <c r="M226" s="6"/>
    </row>
    <row r="227" spans="1:13" ht="16.2" x14ac:dyDescent="0.3">
      <c r="A227" s="5">
        <v>225</v>
      </c>
      <c r="B227" s="7">
        <v>650300</v>
      </c>
      <c r="C227" s="3">
        <v>148</v>
      </c>
      <c r="D227" s="3">
        <v>148</v>
      </c>
      <c r="E227" s="28" t="s">
        <v>1180</v>
      </c>
      <c r="F227" s="4" t="s">
        <v>795</v>
      </c>
      <c r="G227" s="4" t="s">
        <v>795</v>
      </c>
      <c r="H227" s="5">
        <v>138</v>
      </c>
      <c r="I227" s="5" t="s">
        <v>1166</v>
      </c>
      <c r="J227" s="5" t="s">
        <v>64</v>
      </c>
      <c r="K227" s="5" t="s">
        <v>1094</v>
      </c>
      <c r="L227" s="3" t="s">
        <v>1095</v>
      </c>
      <c r="M227" s="6"/>
    </row>
    <row r="228" spans="1:13" ht="16.2" x14ac:dyDescent="0.3">
      <c r="A228" s="5">
        <v>226</v>
      </c>
      <c r="B228" s="7">
        <v>650300</v>
      </c>
      <c r="C228" s="3">
        <v>149</v>
      </c>
      <c r="D228" s="3">
        <v>149</v>
      </c>
      <c r="E228" s="28" t="s">
        <v>1181</v>
      </c>
      <c r="F228" s="3" t="s">
        <v>1182</v>
      </c>
      <c r="G228" s="3" t="s">
        <v>1182</v>
      </c>
      <c r="H228" s="5">
        <v>330</v>
      </c>
      <c r="I228" s="5" t="s">
        <v>1166</v>
      </c>
      <c r="J228" s="5" t="s">
        <v>64</v>
      </c>
      <c r="K228" s="5" t="s">
        <v>1094</v>
      </c>
      <c r="L228" s="3" t="s">
        <v>1096</v>
      </c>
      <c r="M228" s="6"/>
    </row>
    <row r="229" spans="1:13" ht="16.2" x14ac:dyDescent="0.3">
      <c r="A229" s="5">
        <v>227</v>
      </c>
      <c r="B229" s="7">
        <v>650300</v>
      </c>
      <c r="C229" s="3">
        <v>150</v>
      </c>
      <c r="D229" s="3">
        <v>150</v>
      </c>
      <c r="E229" s="3" t="s">
        <v>1183</v>
      </c>
      <c r="F229" s="3" t="s">
        <v>1179</v>
      </c>
      <c r="G229" s="3" t="s">
        <v>1179</v>
      </c>
      <c r="H229" s="5">
        <v>140</v>
      </c>
      <c r="I229" s="5" t="s">
        <v>1166</v>
      </c>
      <c r="J229" s="5" t="s">
        <v>64</v>
      </c>
      <c r="K229" s="5" t="s">
        <v>75</v>
      </c>
      <c r="L229" s="3" t="s">
        <v>1149</v>
      </c>
      <c r="M229" s="6"/>
    </row>
    <row r="230" spans="1:13" x14ac:dyDescent="0.3">
      <c r="A230" s="6"/>
      <c r="D230" s="6"/>
      <c r="M230" s="6"/>
    </row>
    <row r="231" spans="1:13" x14ac:dyDescent="0.3">
      <c r="A231" s="6"/>
      <c r="D231" s="6"/>
      <c r="M231" s="6"/>
    </row>
    <row r="232" spans="1:13" x14ac:dyDescent="0.3">
      <c r="A232" s="6"/>
      <c r="M232" s="6"/>
    </row>
    <row r="233" spans="1:13" x14ac:dyDescent="0.3">
      <c r="A233" s="6"/>
      <c r="D233" s="6"/>
      <c r="M233" s="6"/>
    </row>
    <row r="234" spans="1:13" x14ac:dyDescent="0.3">
      <c r="A234" s="6"/>
      <c r="D234" s="6"/>
      <c r="M234" s="6"/>
    </row>
    <row r="235" spans="1:13" x14ac:dyDescent="0.3">
      <c r="A235" s="6"/>
      <c r="D235" s="6"/>
      <c r="K235" s="6"/>
      <c r="M235" s="6"/>
    </row>
    <row r="236" spans="1:13" x14ac:dyDescent="0.3">
      <c r="A236" s="6"/>
      <c r="D236" s="6"/>
      <c r="H236" s="6"/>
      <c r="I236" s="6"/>
      <c r="J236" s="6"/>
      <c r="K236" s="6"/>
      <c r="M236" s="6"/>
    </row>
    <row r="237" spans="1:13" x14ac:dyDescent="0.3">
      <c r="A237" s="6"/>
      <c r="D237" s="6"/>
      <c r="H237" s="6"/>
      <c r="I237" s="6"/>
      <c r="J237" s="6"/>
      <c r="K237" s="6"/>
      <c r="M237" s="6"/>
    </row>
    <row r="238" spans="1:13" x14ac:dyDescent="0.3">
      <c r="A238" s="6"/>
      <c r="D238" s="6"/>
      <c r="H238" s="6"/>
      <c r="I238" s="6"/>
      <c r="J238" s="6"/>
      <c r="K238" s="6"/>
      <c r="M238" s="6"/>
    </row>
    <row r="239" spans="1:13" x14ac:dyDescent="0.3">
      <c r="A239" s="6"/>
      <c r="D239" s="6"/>
      <c r="H239" s="6"/>
      <c r="I239" s="6"/>
      <c r="J239" s="6"/>
      <c r="K239" s="6"/>
      <c r="M239" s="6"/>
    </row>
    <row r="240" spans="1:13" x14ac:dyDescent="0.3">
      <c r="A240" s="6"/>
      <c r="D240" s="6"/>
      <c r="H240" s="6"/>
      <c r="I240" s="6"/>
      <c r="J240" s="6"/>
      <c r="K240" s="6"/>
      <c r="M240" s="6"/>
    </row>
    <row r="241" spans="8:11" s="6" customFormat="1" x14ac:dyDescent="0.3"/>
    <row r="242" spans="8:11" s="6" customFormat="1" x14ac:dyDescent="0.3"/>
    <row r="243" spans="8:11" s="6" customFormat="1" x14ac:dyDescent="0.3"/>
    <row r="244" spans="8:11" s="6" customFormat="1" x14ac:dyDescent="0.3">
      <c r="K244" s="10"/>
    </row>
    <row r="245" spans="8:11" s="6" customFormat="1" x14ac:dyDescent="0.3">
      <c r="H245" s="10"/>
      <c r="I245" s="10"/>
      <c r="J245" s="10"/>
    </row>
    <row r="246" spans="8:11" s="6" customFormat="1" x14ac:dyDescent="0.3"/>
    <row r="247" spans="8:11" s="6" customFormat="1" x14ac:dyDescent="0.3"/>
    <row r="248" spans="8:11" s="6" customFormat="1" x14ac:dyDescent="0.3"/>
    <row r="249" spans="8:11" s="6" customFormat="1" x14ac:dyDescent="0.3"/>
    <row r="250" spans="8:11" s="6" customFormat="1" x14ac:dyDescent="0.3"/>
    <row r="251" spans="8:11" s="6" customFormat="1" x14ac:dyDescent="0.3"/>
    <row r="252" spans="8:11" s="6" customFormat="1" x14ac:dyDescent="0.3"/>
    <row r="253" spans="8:11" s="6" customFormat="1" x14ac:dyDescent="0.3"/>
    <row r="254" spans="8:11" s="6" customFormat="1" x14ac:dyDescent="0.3"/>
    <row r="255" spans="8:11" s="6" customFormat="1" x14ac:dyDescent="0.3"/>
    <row r="256" spans="8:11" s="6" customFormat="1" x14ac:dyDescent="0.3"/>
    <row r="257" spans="1:13" x14ac:dyDescent="0.3">
      <c r="A257" s="6"/>
      <c r="D257" s="6"/>
      <c r="H257" s="6"/>
      <c r="I257" s="6"/>
      <c r="J257" s="6"/>
      <c r="K257" s="6"/>
      <c r="M257" s="6"/>
    </row>
    <row r="258" spans="1:13" x14ac:dyDescent="0.3">
      <c r="A258" s="6"/>
      <c r="D258" s="6"/>
      <c r="H258" s="6"/>
      <c r="I258" s="6"/>
      <c r="J258" s="6"/>
      <c r="K258" s="6"/>
      <c r="M258" s="6"/>
    </row>
    <row r="259" spans="1:13" x14ac:dyDescent="0.3">
      <c r="A259" s="6"/>
      <c r="D259" s="6"/>
      <c r="H259" s="6"/>
      <c r="I259" s="6"/>
      <c r="J259" s="6"/>
      <c r="K259" s="6"/>
      <c r="M259" s="6"/>
    </row>
    <row r="260" spans="1:13" x14ac:dyDescent="0.3">
      <c r="A260" s="6"/>
      <c r="D260" s="6"/>
      <c r="H260" s="6"/>
      <c r="I260" s="6"/>
      <c r="J260" s="6"/>
      <c r="K260" s="6"/>
      <c r="M260" s="6"/>
    </row>
    <row r="261" spans="1:13" x14ac:dyDescent="0.3">
      <c r="A261" s="6"/>
      <c r="D261" s="6"/>
      <c r="H261" s="6"/>
      <c r="I261" s="6"/>
      <c r="J261" s="6"/>
      <c r="K261" s="6"/>
      <c r="M261" s="6"/>
    </row>
    <row r="262" spans="1:13" x14ac:dyDescent="0.3">
      <c r="A262" s="6"/>
      <c r="D262" s="6"/>
      <c r="H262" s="6"/>
      <c r="I262" s="6"/>
      <c r="J262" s="6"/>
      <c r="K262" s="6"/>
      <c r="M262" s="6"/>
    </row>
    <row r="263" spans="1:13" x14ac:dyDescent="0.3">
      <c r="A263" s="6"/>
      <c r="D263" s="6"/>
      <c r="H263" s="6"/>
      <c r="I263" s="6"/>
      <c r="J263" s="6"/>
      <c r="K263" s="6"/>
      <c r="M263" s="6"/>
    </row>
    <row r="264" spans="1:13" x14ac:dyDescent="0.3">
      <c r="D264" s="6"/>
      <c r="H264" s="6"/>
      <c r="I264" s="6"/>
      <c r="J264" s="6"/>
      <c r="K264" s="6"/>
    </row>
    <row r="265" spans="1:13" x14ac:dyDescent="0.3">
      <c r="D265" s="6"/>
      <c r="H265" s="6"/>
      <c r="I265" s="6"/>
      <c r="J265" s="6"/>
      <c r="K265" s="6"/>
    </row>
    <row r="266" spans="1:13" x14ac:dyDescent="0.3">
      <c r="D266" s="6"/>
      <c r="H266" s="6"/>
      <c r="I266" s="6"/>
      <c r="J266" s="6"/>
      <c r="K266" s="6"/>
    </row>
    <row r="267" spans="1:13" x14ac:dyDescent="0.3">
      <c r="D267" s="6"/>
      <c r="H267" s="6"/>
      <c r="I267" s="6"/>
      <c r="J267" s="6"/>
      <c r="K267" s="6"/>
    </row>
    <row r="268" spans="1:13" x14ac:dyDescent="0.3">
      <c r="D268" s="6"/>
      <c r="H268" s="6"/>
      <c r="I268" s="6"/>
      <c r="J268" s="6"/>
      <c r="K268" s="6"/>
    </row>
    <row r="269" spans="1:13" x14ac:dyDescent="0.3">
      <c r="D269" s="6"/>
      <c r="H269" s="6"/>
      <c r="I269" s="6"/>
      <c r="J269" s="6"/>
      <c r="K269" s="6"/>
    </row>
    <row r="270" spans="1:13" x14ac:dyDescent="0.3">
      <c r="D270" s="6"/>
      <c r="H270" s="6"/>
      <c r="I270" s="6"/>
      <c r="J270" s="6"/>
      <c r="K270" s="6"/>
    </row>
    <row r="271" spans="1:13" x14ac:dyDescent="0.3">
      <c r="D271" s="6"/>
      <c r="H271" s="6"/>
      <c r="I271" s="6"/>
      <c r="J271" s="6"/>
      <c r="K271" s="6"/>
    </row>
    <row r="272" spans="1:13" x14ac:dyDescent="0.3">
      <c r="D272" s="6"/>
      <c r="H272" s="6"/>
      <c r="I272" s="6"/>
      <c r="J272" s="6"/>
      <c r="K272" s="6"/>
    </row>
    <row r="273" spans="4:11" x14ac:dyDescent="0.3">
      <c r="D273" s="6"/>
      <c r="H273" s="6"/>
      <c r="I273" s="6"/>
      <c r="J273" s="6"/>
      <c r="K273" s="6"/>
    </row>
    <row r="274" spans="4:11" x14ac:dyDescent="0.3">
      <c r="D274" s="6"/>
      <c r="H274" s="6"/>
      <c r="I274" s="6"/>
      <c r="J274" s="6"/>
      <c r="K274" s="6"/>
    </row>
    <row r="275" spans="4:11" x14ac:dyDescent="0.3">
      <c r="D275" s="6"/>
      <c r="H275" s="6"/>
      <c r="I275" s="6"/>
      <c r="J275" s="6"/>
      <c r="K275" s="6"/>
    </row>
    <row r="276" spans="4:11" x14ac:dyDescent="0.3">
      <c r="D276" s="6"/>
      <c r="H276" s="6"/>
      <c r="I276" s="6"/>
      <c r="J276" s="6"/>
      <c r="K276" s="6"/>
    </row>
    <row r="277" spans="4:11" x14ac:dyDescent="0.3">
      <c r="D277" s="6"/>
      <c r="H277" s="6"/>
      <c r="I277" s="6"/>
      <c r="J277" s="6"/>
      <c r="K277" s="6"/>
    </row>
    <row r="278" spans="4:11" x14ac:dyDescent="0.3">
      <c r="D278" s="6"/>
      <c r="H278" s="6"/>
      <c r="I278" s="6"/>
      <c r="J278" s="6"/>
      <c r="K278" s="6"/>
    </row>
    <row r="279" spans="4:11" x14ac:dyDescent="0.3">
      <c r="D279" s="6"/>
      <c r="H279" s="6"/>
      <c r="I279" s="6"/>
      <c r="J279" s="6"/>
      <c r="K279" s="6"/>
    </row>
    <row r="280" spans="4:11" x14ac:dyDescent="0.3">
      <c r="D280" s="6"/>
      <c r="H280" s="6"/>
      <c r="I280" s="6"/>
      <c r="J280" s="6"/>
      <c r="K280" s="6"/>
    </row>
    <row r="281" spans="4:11" x14ac:dyDescent="0.3">
      <c r="D281" s="6"/>
      <c r="H281" s="6"/>
      <c r="I281" s="6"/>
      <c r="J281" s="6"/>
      <c r="K281" s="6"/>
    </row>
    <row r="282" spans="4:11" x14ac:dyDescent="0.3">
      <c r="D282" s="6"/>
      <c r="H282" s="6"/>
      <c r="I282" s="6"/>
      <c r="J282" s="6"/>
      <c r="K282" s="6"/>
    </row>
    <row r="283" spans="4:11" x14ac:dyDescent="0.3">
      <c r="D283" s="6"/>
      <c r="H283" s="6"/>
      <c r="I283" s="6"/>
      <c r="J283" s="6"/>
      <c r="K283" s="6"/>
    </row>
    <row r="284" spans="4:11" x14ac:dyDescent="0.3">
      <c r="D284" s="6"/>
      <c r="H284" s="6"/>
      <c r="I284" s="6"/>
      <c r="J284" s="6"/>
      <c r="K284" s="6"/>
    </row>
    <row r="285" spans="4:11" x14ac:dyDescent="0.3">
      <c r="D285" s="6"/>
      <c r="H285" s="6"/>
      <c r="I285" s="6"/>
      <c r="J285" s="6"/>
      <c r="K285" s="6"/>
    </row>
    <row r="286" spans="4:11" x14ac:dyDescent="0.3">
      <c r="D286" s="6"/>
      <c r="H286" s="6"/>
      <c r="I286" s="6"/>
      <c r="J286" s="6"/>
      <c r="K286" s="6"/>
    </row>
    <row r="287" spans="4:11" x14ac:dyDescent="0.3">
      <c r="D287" s="6"/>
      <c r="H287" s="6"/>
      <c r="I287" s="6"/>
      <c r="J287" s="6"/>
      <c r="K287" s="6"/>
    </row>
    <row r="288" spans="4:11" x14ac:dyDescent="0.3">
      <c r="D288" s="6"/>
      <c r="H288" s="6"/>
      <c r="I288" s="6"/>
      <c r="J288" s="6"/>
      <c r="K288" s="6"/>
    </row>
    <row r="289" spans="4:11" x14ac:dyDescent="0.3">
      <c r="D289" s="6"/>
      <c r="H289" s="6"/>
      <c r="I289" s="6"/>
      <c r="J289" s="6"/>
      <c r="K289" s="6"/>
    </row>
    <row r="290" spans="4:11" x14ac:dyDescent="0.3">
      <c r="D290" s="6"/>
      <c r="H290" s="6"/>
      <c r="I290" s="6"/>
      <c r="J290" s="6"/>
      <c r="K290" s="6"/>
    </row>
    <row r="291" spans="4:11" x14ac:dyDescent="0.3">
      <c r="D291" s="6"/>
      <c r="H291" s="6"/>
      <c r="I291" s="6"/>
      <c r="J291" s="6"/>
      <c r="K291" s="6"/>
    </row>
    <row r="292" spans="4:11" x14ac:dyDescent="0.3">
      <c r="D292" s="6"/>
      <c r="H292" s="6"/>
      <c r="I292" s="6"/>
      <c r="J292" s="6"/>
      <c r="K292" s="6"/>
    </row>
    <row r="293" spans="4:11" x14ac:dyDescent="0.3">
      <c r="D293" s="6"/>
      <c r="H293" s="6"/>
      <c r="I293" s="6"/>
      <c r="J293" s="6"/>
      <c r="K293" s="6"/>
    </row>
    <row r="294" spans="4:11" x14ac:dyDescent="0.3">
      <c r="D294" s="6"/>
      <c r="H294" s="6"/>
      <c r="I294" s="6"/>
      <c r="J294" s="6"/>
      <c r="K294" s="6"/>
    </row>
    <row r="295" spans="4:11" x14ac:dyDescent="0.3">
      <c r="D295" s="6"/>
      <c r="H295" s="6"/>
      <c r="I295" s="6"/>
      <c r="J295" s="6"/>
      <c r="K295" s="6"/>
    </row>
    <row r="296" spans="4:11" x14ac:dyDescent="0.3">
      <c r="D296" s="6"/>
      <c r="H296" s="6"/>
      <c r="I296" s="6"/>
      <c r="J296" s="6"/>
      <c r="K296" s="6"/>
    </row>
    <row r="297" spans="4:11" x14ac:dyDescent="0.3">
      <c r="D297" s="6"/>
      <c r="H297" s="6"/>
      <c r="I297" s="6"/>
      <c r="J297" s="6"/>
      <c r="K297" s="6"/>
    </row>
    <row r="298" spans="4:11" x14ac:dyDescent="0.3">
      <c r="D298" s="6"/>
      <c r="H298" s="6"/>
      <c r="I298" s="6"/>
      <c r="J298" s="6"/>
      <c r="K298" s="6"/>
    </row>
    <row r="299" spans="4:11" x14ac:dyDescent="0.3">
      <c r="D299" s="6"/>
      <c r="H299" s="6"/>
      <c r="I299" s="6"/>
      <c r="J299" s="6"/>
      <c r="K299" s="6"/>
    </row>
    <row r="300" spans="4:11" x14ac:dyDescent="0.3">
      <c r="D300" s="6"/>
      <c r="H300" s="6"/>
      <c r="I300" s="6"/>
      <c r="J300" s="6"/>
      <c r="K300" s="6"/>
    </row>
    <row r="301" spans="4:11" x14ac:dyDescent="0.3">
      <c r="D301" s="6"/>
      <c r="H301" s="6"/>
      <c r="I301" s="6"/>
      <c r="J301" s="6"/>
      <c r="K301" s="6"/>
    </row>
    <row r="302" spans="4:11" x14ac:dyDescent="0.3">
      <c r="D302" s="6"/>
      <c r="H302" s="6"/>
      <c r="I302" s="6"/>
      <c r="J302" s="6"/>
      <c r="K302" s="6"/>
    </row>
    <row r="303" spans="4:11" x14ac:dyDescent="0.3">
      <c r="D303" s="6"/>
      <c r="H303" s="6"/>
      <c r="I303" s="6"/>
      <c r="J303" s="6"/>
      <c r="K303" s="6"/>
    </row>
    <row r="304" spans="4:11" x14ac:dyDescent="0.3">
      <c r="D304" s="6"/>
      <c r="H304" s="6"/>
      <c r="I304" s="6"/>
      <c r="J304" s="6"/>
      <c r="K304" s="6"/>
    </row>
    <row r="305" spans="4:11" x14ac:dyDescent="0.3">
      <c r="D305" s="6"/>
      <c r="H305" s="6"/>
      <c r="I305" s="6"/>
      <c r="J305" s="6"/>
      <c r="K305" s="6"/>
    </row>
    <row r="306" spans="4:11" x14ac:dyDescent="0.3">
      <c r="D306" s="6"/>
      <c r="H306" s="6"/>
      <c r="I306" s="6"/>
      <c r="J306" s="6"/>
      <c r="K306" s="6"/>
    </row>
    <row r="307" spans="4:11" x14ac:dyDescent="0.3">
      <c r="D307" s="6"/>
      <c r="H307" s="6"/>
      <c r="I307" s="6"/>
      <c r="J307" s="6"/>
      <c r="K307" s="6"/>
    </row>
    <row r="308" spans="4:11" x14ac:dyDescent="0.3">
      <c r="D308" s="6"/>
      <c r="H308" s="6"/>
      <c r="I308" s="6"/>
      <c r="J308" s="6"/>
      <c r="K308" s="6"/>
    </row>
    <row r="309" spans="4:11" x14ac:dyDescent="0.3">
      <c r="D309" s="6"/>
      <c r="H309" s="6"/>
      <c r="I309" s="6"/>
      <c r="J309" s="6"/>
      <c r="K309" s="6"/>
    </row>
    <row r="310" spans="4:11" x14ac:dyDescent="0.3">
      <c r="D310" s="6"/>
      <c r="H310" s="6"/>
      <c r="I310" s="6"/>
      <c r="J310" s="6"/>
      <c r="K310" s="6"/>
    </row>
    <row r="311" spans="4:11" x14ac:dyDescent="0.3">
      <c r="D311" s="6"/>
      <c r="H311" s="6"/>
      <c r="I311" s="6"/>
      <c r="J311" s="6"/>
      <c r="K311" s="6"/>
    </row>
    <row r="312" spans="4:11" x14ac:dyDescent="0.3">
      <c r="D312" s="6"/>
      <c r="H312" s="6"/>
      <c r="I312" s="6"/>
      <c r="J312" s="6"/>
      <c r="K312" s="6"/>
    </row>
    <row r="313" spans="4:11" x14ac:dyDescent="0.3">
      <c r="D313" s="6"/>
      <c r="H313" s="6"/>
      <c r="I313" s="6"/>
      <c r="J313" s="6"/>
      <c r="K313" s="6"/>
    </row>
    <row r="314" spans="4:11" x14ac:dyDescent="0.3">
      <c r="D314" s="6"/>
      <c r="H314" s="6"/>
      <c r="I314" s="6"/>
      <c r="J314" s="6"/>
      <c r="K314" s="6"/>
    </row>
    <row r="315" spans="4:11" x14ac:dyDescent="0.3">
      <c r="D315" s="6"/>
      <c r="H315" s="6"/>
      <c r="I315" s="6"/>
      <c r="J315" s="6"/>
      <c r="K315" s="6"/>
    </row>
    <row r="316" spans="4:11" x14ac:dyDescent="0.3">
      <c r="D316" s="6"/>
      <c r="H316" s="6"/>
      <c r="I316" s="6"/>
      <c r="J316" s="6"/>
      <c r="K316" s="6"/>
    </row>
    <row r="317" spans="4:11" x14ac:dyDescent="0.3">
      <c r="D317" s="6"/>
      <c r="H317" s="6"/>
      <c r="I317" s="6"/>
      <c r="J317" s="6"/>
      <c r="K317" s="6"/>
    </row>
    <row r="318" spans="4:11" x14ac:dyDescent="0.3">
      <c r="D318" s="6"/>
      <c r="H318" s="6"/>
      <c r="I318" s="6"/>
      <c r="J318" s="6"/>
      <c r="K318" s="6"/>
    </row>
    <row r="319" spans="4:11" x14ac:dyDescent="0.3">
      <c r="D319" s="6"/>
      <c r="H319" s="6"/>
      <c r="I319" s="6"/>
      <c r="J319" s="6"/>
      <c r="K319" s="6"/>
    </row>
    <row r="320" spans="4:11" x14ac:dyDescent="0.3">
      <c r="D320" s="6"/>
      <c r="H320" s="6"/>
      <c r="I320" s="6"/>
      <c r="J320" s="6"/>
      <c r="K320" s="6"/>
    </row>
    <row r="321" spans="4:11" x14ac:dyDescent="0.3">
      <c r="D321" s="6"/>
      <c r="H321" s="6"/>
      <c r="I321" s="6"/>
      <c r="J321" s="6"/>
      <c r="K321" s="6"/>
    </row>
    <row r="322" spans="4:11" x14ac:dyDescent="0.3">
      <c r="H322" s="6"/>
      <c r="I322" s="6"/>
      <c r="J322" s="6"/>
      <c r="K322" s="6"/>
    </row>
    <row r="323" spans="4:11" x14ac:dyDescent="0.3">
      <c r="H323" s="6"/>
      <c r="I323" s="6"/>
      <c r="J323" s="6"/>
      <c r="K323" s="6"/>
    </row>
    <row r="324" spans="4:11" x14ac:dyDescent="0.3">
      <c r="H324" s="6"/>
      <c r="I324" s="6"/>
      <c r="J324" s="6"/>
      <c r="K324" s="6"/>
    </row>
    <row r="325" spans="4:11" x14ac:dyDescent="0.3">
      <c r="H325" s="6"/>
      <c r="I325" s="6"/>
      <c r="J325" s="6"/>
      <c r="K325" s="6"/>
    </row>
    <row r="326" spans="4:11" x14ac:dyDescent="0.3">
      <c r="H326" s="6"/>
      <c r="I326" s="6"/>
      <c r="J326" s="6"/>
      <c r="K326" s="6"/>
    </row>
    <row r="327" spans="4:11" x14ac:dyDescent="0.3">
      <c r="H327" s="6"/>
      <c r="I327" s="6"/>
      <c r="J327" s="6"/>
      <c r="K327" s="6"/>
    </row>
    <row r="328" spans="4:11" x14ac:dyDescent="0.3">
      <c r="H328" s="6"/>
      <c r="I328" s="6"/>
      <c r="J328" s="6"/>
      <c r="K328" s="6"/>
    </row>
    <row r="329" spans="4:11" x14ac:dyDescent="0.3">
      <c r="H329" s="6"/>
      <c r="I329" s="6"/>
      <c r="J329" s="6"/>
      <c r="K329" s="6"/>
    </row>
    <row r="330" spans="4:11" x14ac:dyDescent="0.3">
      <c r="H330" s="6"/>
      <c r="I330" s="6"/>
      <c r="J330" s="6"/>
      <c r="K330" s="6"/>
    </row>
    <row r="331" spans="4:11" x14ac:dyDescent="0.3">
      <c r="H331" s="6"/>
      <c r="I331" s="6"/>
      <c r="J331" s="6"/>
      <c r="K331" s="6"/>
    </row>
    <row r="332" spans="4:11" x14ac:dyDescent="0.3">
      <c r="H332" s="6"/>
      <c r="I332" s="6"/>
      <c r="J332" s="6"/>
      <c r="K332" s="6"/>
    </row>
    <row r="333" spans="4:11" x14ac:dyDescent="0.3">
      <c r="H333" s="6"/>
      <c r="I333" s="6"/>
      <c r="J333" s="6"/>
      <c r="K333" s="6"/>
    </row>
    <row r="334" spans="4:11" x14ac:dyDescent="0.3">
      <c r="H334" s="6"/>
      <c r="I334" s="6"/>
      <c r="J334" s="6"/>
    </row>
  </sheetData>
  <mergeCells count="1">
    <mergeCell ref="A1:M1"/>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4"/>
  <sheetViews>
    <sheetView zoomScale="120" zoomScaleNormal="120" workbookViewId="0">
      <selection sqref="A1:I1"/>
    </sheetView>
  </sheetViews>
  <sheetFormatPr defaultColWidth="8.77734375" defaultRowHeight="15.6" x14ac:dyDescent="0.3"/>
  <cols>
    <col min="1" max="1" width="7.21875" style="9" customWidth="1"/>
    <col min="2" max="2" width="31" style="9" customWidth="1"/>
    <col min="3" max="4" width="8.77734375" style="31"/>
    <col min="5" max="8" width="8.77734375" style="9"/>
    <col min="9" max="9" width="9" style="9"/>
    <col min="10" max="16384" width="8.77734375" style="9"/>
  </cols>
  <sheetData>
    <row r="1" spans="1:9" ht="25.5" customHeight="1" x14ac:dyDescent="0.3">
      <c r="A1" s="56" t="s">
        <v>701</v>
      </c>
      <c r="B1" s="56"/>
      <c r="C1" s="56"/>
      <c r="D1" s="56"/>
      <c r="E1" s="56"/>
      <c r="F1" s="56"/>
      <c r="G1" s="56"/>
      <c r="H1" s="56"/>
      <c r="I1" s="56"/>
    </row>
    <row r="2" spans="1:9" ht="16.2" x14ac:dyDescent="0.3">
      <c r="A2" s="12" t="s">
        <v>320</v>
      </c>
      <c r="B2" s="11" t="s">
        <v>299</v>
      </c>
      <c r="C2" s="11" t="s">
        <v>417</v>
      </c>
      <c r="D2" s="11" t="s">
        <v>1184</v>
      </c>
      <c r="E2" s="12" t="s">
        <v>321</v>
      </c>
      <c r="F2" s="5" t="s">
        <v>418</v>
      </c>
      <c r="G2" s="12" t="s">
        <v>300</v>
      </c>
      <c r="H2" s="12" t="s">
        <v>322</v>
      </c>
      <c r="I2" s="11" t="s">
        <v>301</v>
      </c>
    </row>
    <row r="3" spans="1:9" ht="16.2" x14ac:dyDescent="0.3">
      <c r="A3" s="18">
        <v>1</v>
      </c>
      <c r="B3" s="22" t="s">
        <v>302</v>
      </c>
      <c r="C3" s="3" t="s">
        <v>86</v>
      </c>
      <c r="D3" s="3" t="s">
        <v>86</v>
      </c>
      <c r="E3" s="5"/>
      <c r="F3" s="12" t="s">
        <v>96</v>
      </c>
      <c r="G3" s="12" t="s">
        <v>702</v>
      </c>
      <c r="H3" s="12" t="s">
        <v>331</v>
      </c>
      <c r="I3" s="11" t="s">
        <v>1186</v>
      </c>
    </row>
    <row r="4" spans="1:9" ht="16.2" x14ac:dyDescent="0.3">
      <c r="A4" s="18">
        <v>2</v>
      </c>
      <c r="B4" s="22" t="s">
        <v>419</v>
      </c>
      <c r="C4" s="3" t="s">
        <v>86</v>
      </c>
      <c r="D4" s="11" t="s">
        <v>207</v>
      </c>
      <c r="E4" s="12">
        <v>90</v>
      </c>
      <c r="F4" s="12" t="s">
        <v>96</v>
      </c>
      <c r="G4" s="12" t="s">
        <v>702</v>
      </c>
      <c r="H4" s="12" t="s">
        <v>331</v>
      </c>
      <c r="I4" s="11" t="s">
        <v>1187</v>
      </c>
    </row>
    <row r="5" spans="1:9" ht="16.2" x14ac:dyDescent="0.3">
      <c r="A5" s="18">
        <v>3</v>
      </c>
      <c r="B5" s="22" t="s">
        <v>303</v>
      </c>
      <c r="C5" s="11" t="s">
        <v>323</v>
      </c>
      <c r="D5" s="11" t="s">
        <v>323</v>
      </c>
      <c r="E5" s="12"/>
      <c r="F5" s="12"/>
      <c r="G5" s="12" t="s">
        <v>66</v>
      </c>
      <c r="H5" s="12" t="s">
        <v>331</v>
      </c>
      <c r="I5" s="11"/>
    </row>
    <row r="6" spans="1:9" ht="16.2" x14ac:dyDescent="0.3">
      <c r="A6" s="18">
        <v>4</v>
      </c>
      <c r="B6" s="22" t="s">
        <v>324</v>
      </c>
      <c r="C6" s="11" t="s">
        <v>325</v>
      </c>
      <c r="D6" s="11" t="s">
        <v>325</v>
      </c>
      <c r="E6" s="12"/>
      <c r="F6" s="12"/>
      <c r="G6" s="12" t="s">
        <v>703</v>
      </c>
      <c r="H6" s="12" t="s">
        <v>331</v>
      </c>
      <c r="I6" s="11" t="s">
        <v>304</v>
      </c>
    </row>
    <row r="7" spans="1:9" ht="16.2" x14ac:dyDescent="0.3">
      <c r="A7" s="18">
        <v>5</v>
      </c>
      <c r="B7" s="22" t="s">
        <v>420</v>
      </c>
      <c r="C7" s="11" t="s">
        <v>87</v>
      </c>
      <c r="D7" s="11" t="s">
        <v>87</v>
      </c>
      <c r="E7" s="12"/>
      <c r="F7" s="12"/>
      <c r="G7" s="12" t="s">
        <v>702</v>
      </c>
      <c r="H7" s="12" t="s">
        <v>331</v>
      </c>
      <c r="I7" s="11" t="s">
        <v>308</v>
      </c>
    </row>
    <row r="8" spans="1:9" ht="16.2" x14ac:dyDescent="0.3">
      <c r="A8" s="18">
        <v>6</v>
      </c>
      <c r="B8" s="22" t="s">
        <v>326</v>
      </c>
      <c r="C8" s="11" t="s">
        <v>305</v>
      </c>
      <c r="D8" s="11" t="s">
        <v>121</v>
      </c>
      <c r="E8" s="12"/>
      <c r="F8" s="12"/>
      <c r="G8" s="12" t="s">
        <v>702</v>
      </c>
      <c r="H8" s="12" t="s">
        <v>105</v>
      </c>
      <c r="I8" s="11" t="s">
        <v>308</v>
      </c>
    </row>
    <row r="9" spans="1:9" ht="16.2" x14ac:dyDescent="0.3">
      <c r="A9" s="18">
        <v>7</v>
      </c>
      <c r="B9" s="22" t="s">
        <v>327</v>
      </c>
      <c r="C9" s="11" t="s">
        <v>328</v>
      </c>
      <c r="D9" s="11" t="s">
        <v>328</v>
      </c>
      <c r="E9" s="12"/>
      <c r="F9" s="12"/>
      <c r="G9" s="12" t="s">
        <v>704</v>
      </c>
      <c r="H9" s="12" t="s">
        <v>333</v>
      </c>
      <c r="I9" s="11" t="s">
        <v>309</v>
      </c>
    </row>
    <row r="10" spans="1:9" ht="16.2" x14ac:dyDescent="0.3">
      <c r="A10" s="18">
        <v>8</v>
      </c>
      <c r="B10" s="22" t="s">
        <v>306</v>
      </c>
      <c r="C10" s="11" t="s">
        <v>329</v>
      </c>
      <c r="D10" s="11" t="s">
        <v>329</v>
      </c>
      <c r="E10" s="12"/>
      <c r="F10" s="12"/>
      <c r="G10" s="12" t="s">
        <v>702</v>
      </c>
      <c r="H10" s="12" t="s">
        <v>88</v>
      </c>
      <c r="I10" s="11" t="s">
        <v>421</v>
      </c>
    </row>
    <row r="11" spans="1:9" ht="16.2" x14ac:dyDescent="0.3">
      <c r="A11" s="18">
        <v>9</v>
      </c>
      <c r="B11" s="22" t="s">
        <v>330</v>
      </c>
      <c r="C11" s="11" t="s">
        <v>329</v>
      </c>
      <c r="D11" s="11" t="s">
        <v>329</v>
      </c>
      <c r="E11" s="12"/>
      <c r="F11" s="12"/>
      <c r="G11" s="12" t="s">
        <v>702</v>
      </c>
      <c r="H11" s="12" t="s">
        <v>88</v>
      </c>
      <c r="I11" s="11" t="s">
        <v>310</v>
      </c>
    </row>
    <row r="12" spans="1:9" ht="16.2" x14ac:dyDescent="0.3">
      <c r="A12" s="18">
        <v>10</v>
      </c>
      <c r="B12" s="22" t="s">
        <v>422</v>
      </c>
      <c r="C12" s="11" t="s">
        <v>423</v>
      </c>
      <c r="D12" s="11" t="s">
        <v>423</v>
      </c>
      <c r="E12" s="12"/>
      <c r="F12" s="12"/>
      <c r="G12" s="12" t="s">
        <v>702</v>
      </c>
      <c r="H12" s="12" t="s">
        <v>331</v>
      </c>
      <c r="I12" s="11" t="s">
        <v>310</v>
      </c>
    </row>
    <row r="13" spans="1:9" ht="16.2" x14ac:dyDescent="0.3">
      <c r="A13" s="18">
        <v>11</v>
      </c>
      <c r="B13" s="22" t="s">
        <v>424</v>
      </c>
      <c r="C13" s="11" t="s">
        <v>425</v>
      </c>
      <c r="D13" s="11" t="s">
        <v>425</v>
      </c>
      <c r="E13" s="12"/>
      <c r="F13" s="12"/>
      <c r="G13" s="12" t="s">
        <v>705</v>
      </c>
      <c r="H13" s="12" t="s">
        <v>111</v>
      </c>
      <c r="I13" s="11" t="s">
        <v>426</v>
      </c>
    </row>
    <row r="14" spans="1:9" ht="16.2" x14ac:dyDescent="0.3">
      <c r="A14" s="18">
        <v>12</v>
      </c>
      <c r="B14" s="22" t="s">
        <v>427</v>
      </c>
      <c r="C14" s="11" t="s">
        <v>428</v>
      </c>
      <c r="D14" s="11" t="s">
        <v>428</v>
      </c>
      <c r="E14" s="12"/>
      <c r="F14" s="12"/>
      <c r="G14" s="12" t="s">
        <v>705</v>
      </c>
      <c r="H14" s="12" t="s">
        <v>105</v>
      </c>
      <c r="I14" s="11" t="s">
        <v>311</v>
      </c>
    </row>
    <row r="15" spans="1:9" ht="16.2" x14ac:dyDescent="0.3">
      <c r="A15" s="18">
        <v>13</v>
      </c>
      <c r="B15" s="22" t="s">
        <v>429</v>
      </c>
      <c r="C15" s="11" t="s">
        <v>430</v>
      </c>
      <c r="D15" s="11" t="s">
        <v>121</v>
      </c>
      <c r="E15" s="12"/>
      <c r="F15" s="12"/>
      <c r="G15" s="12" t="s">
        <v>703</v>
      </c>
      <c r="H15" s="12" t="s">
        <v>89</v>
      </c>
      <c r="I15" s="11" t="s">
        <v>311</v>
      </c>
    </row>
    <row r="16" spans="1:9" ht="16.2" x14ac:dyDescent="0.3">
      <c r="A16" s="18">
        <v>14</v>
      </c>
      <c r="B16" s="22" t="s">
        <v>431</v>
      </c>
      <c r="C16" s="11" t="s">
        <v>90</v>
      </c>
      <c r="D16" s="11" t="s">
        <v>90</v>
      </c>
      <c r="E16" s="12"/>
      <c r="F16" s="12"/>
      <c r="G16" s="12" t="s">
        <v>67</v>
      </c>
      <c r="H16" s="12" t="s">
        <v>89</v>
      </c>
      <c r="I16" s="11" t="s">
        <v>311</v>
      </c>
    </row>
    <row r="17" spans="1:9" ht="16.2" x14ac:dyDescent="0.3">
      <c r="A17" s="18">
        <v>15</v>
      </c>
      <c r="B17" s="22" t="s">
        <v>432</v>
      </c>
      <c r="C17" s="11" t="s">
        <v>87</v>
      </c>
      <c r="D17" s="11" t="s">
        <v>87</v>
      </c>
      <c r="E17" s="12"/>
      <c r="F17" s="12"/>
      <c r="G17" s="12" t="s">
        <v>706</v>
      </c>
      <c r="H17" s="12" t="s">
        <v>331</v>
      </c>
      <c r="I17" s="11" t="s">
        <v>311</v>
      </c>
    </row>
    <row r="18" spans="1:9" ht="16.2" x14ac:dyDescent="0.3">
      <c r="A18" s="18">
        <v>16</v>
      </c>
      <c r="B18" s="22" t="s">
        <v>433</v>
      </c>
      <c r="C18" s="11" t="s">
        <v>434</v>
      </c>
      <c r="D18" s="11" t="s">
        <v>434</v>
      </c>
      <c r="E18" s="12"/>
      <c r="F18" s="12"/>
      <c r="G18" s="12" t="s">
        <v>707</v>
      </c>
      <c r="H18" s="12" t="s">
        <v>331</v>
      </c>
      <c r="I18" s="11" t="s">
        <v>311</v>
      </c>
    </row>
    <row r="19" spans="1:9" ht="16.2" x14ac:dyDescent="0.3">
      <c r="A19" s="18">
        <v>17</v>
      </c>
      <c r="B19" s="22" t="s">
        <v>435</v>
      </c>
      <c r="C19" s="11" t="s">
        <v>436</v>
      </c>
      <c r="D19" s="11" t="s">
        <v>436</v>
      </c>
      <c r="E19" s="12"/>
      <c r="F19" s="12"/>
      <c r="G19" s="12" t="s">
        <v>706</v>
      </c>
      <c r="H19" s="12" t="s">
        <v>331</v>
      </c>
      <c r="I19" s="11" t="s">
        <v>1188</v>
      </c>
    </row>
    <row r="20" spans="1:9" ht="16.2" x14ac:dyDescent="0.3">
      <c r="A20" s="18">
        <v>18</v>
      </c>
      <c r="B20" s="22" t="s">
        <v>437</v>
      </c>
      <c r="C20" s="11" t="s">
        <v>438</v>
      </c>
      <c r="D20" s="11" t="s">
        <v>438</v>
      </c>
      <c r="E20" s="12"/>
      <c r="F20" s="12"/>
      <c r="G20" s="12" t="s">
        <v>707</v>
      </c>
      <c r="H20" s="12" t="s">
        <v>105</v>
      </c>
      <c r="I20" s="11" t="s">
        <v>439</v>
      </c>
    </row>
    <row r="21" spans="1:9" ht="16.2" x14ac:dyDescent="0.3">
      <c r="A21" s="18">
        <v>19</v>
      </c>
      <c r="B21" s="22" t="s">
        <v>440</v>
      </c>
      <c r="C21" s="11" t="s">
        <v>441</v>
      </c>
      <c r="D21" s="11" t="s">
        <v>121</v>
      </c>
      <c r="E21" s="12"/>
      <c r="F21" s="12"/>
      <c r="G21" s="12" t="s">
        <v>707</v>
      </c>
      <c r="H21" s="12" t="s">
        <v>89</v>
      </c>
      <c r="I21" s="11" t="s">
        <v>91</v>
      </c>
    </row>
    <row r="22" spans="1:9" ht="16.2" x14ac:dyDescent="0.3">
      <c r="A22" s="18">
        <v>20</v>
      </c>
      <c r="B22" s="22" t="s">
        <v>92</v>
      </c>
      <c r="C22" s="11" t="s">
        <v>93</v>
      </c>
      <c r="D22" s="11" t="s">
        <v>93</v>
      </c>
      <c r="E22" s="12"/>
      <c r="F22" s="12"/>
      <c r="G22" s="12" t="s">
        <v>707</v>
      </c>
      <c r="H22" s="12" t="s">
        <v>331</v>
      </c>
      <c r="I22" s="11" t="s">
        <v>1189</v>
      </c>
    </row>
    <row r="23" spans="1:9" ht="16.2" x14ac:dyDescent="0.3">
      <c r="A23" s="18">
        <v>21</v>
      </c>
      <c r="B23" s="22" t="s">
        <v>94</v>
      </c>
      <c r="C23" s="11" t="s">
        <v>95</v>
      </c>
      <c r="D23" s="11" t="s">
        <v>95</v>
      </c>
      <c r="E23" s="12"/>
      <c r="F23" s="12" t="s">
        <v>96</v>
      </c>
      <c r="G23" s="12" t="s">
        <v>707</v>
      </c>
      <c r="H23" s="12" t="s">
        <v>331</v>
      </c>
      <c r="I23" s="11" t="s">
        <v>1190</v>
      </c>
    </row>
    <row r="24" spans="1:9" ht="16.2" x14ac:dyDescent="0.3">
      <c r="A24" s="18">
        <v>22</v>
      </c>
      <c r="B24" s="22" t="s">
        <v>97</v>
      </c>
      <c r="C24" s="11" t="s">
        <v>98</v>
      </c>
      <c r="D24" s="11" t="s">
        <v>98</v>
      </c>
      <c r="E24" s="12"/>
      <c r="F24" s="12"/>
      <c r="G24" s="12" t="s">
        <v>707</v>
      </c>
      <c r="H24" s="12" t="s">
        <v>331</v>
      </c>
      <c r="I24" s="11" t="s">
        <v>99</v>
      </c>
    </row>
    <row r="25" spans="1:9" ht="16.2" x14ac:dyDescent="0.3">
      <c r="A25" s="18">
        <v>23</v>
      </c>
      <c r="B25" s="22" t="s">
        <v>100</v>
      </c>
      <c r="C25" s="11" t="s">
        <v>98</v>
      </c>
      <c r="D25" s="11" t="s">
        <v>98</v>
      </c>
      <c r="E25" s="12"/>
      <c r="F25" s="12"/>
      <c r="G25" s="12" t="s">
        <v>707</v>
      </c>
      <c r="H25" s="12" t="s">
        <v>331</v>
      </c>
      <c r="I25" s="11" t="s">
        <v>99</v>
      </c>
    </row>
    <row r="26" spans="1:9" ht="16.2" x14ac:dyDescent="0.3">
      <c r="A26" s="18">
        <v>24</v>
      </c>
      <c r="B26" s="22" t="s">
        <v>101</v>
      </c>
      <c r="C26" s="11" t="s">
        <v>98</v>
      </c>
      <c r="D26" s="11" t="s">
        <v>98</v>
      </c>
      <c r="E26" s="12"/>
      <c r="F26" s="12"/>
      <c r="G26" s="12" t="s">
        <v>67</v>
      </c>
      <c r="H26" s="12" t="s">
        <v>331</v>
      </c>
      <c r="I26" s="11" t="s">
        <v>99</v>
      </c>
    </row>
    <row r="27" spans="1:9" ht="16.2" x14ac:dyDescent="0.3">
      <c r="A27" s="18">
        <v>25</v>
      </c>
      <c r="B27" s="22" t="s">
        <v>102</v>
      </c>
      <c r="C27" s="11" t="s">
        <v>103</v>
      </c>
      <c r="D27" s="11" t="s">
        <v>104</v>
      </c>
      <c r="E27" s="12"/>
      <c r="F27" s="12"/>
      <c r="G27" s="12" t="s">
        <v>707</v>
      </c>
      <c r="H27" s="12" t="s">
        <v>105</v>
      </c>
      <c r="I27" s="11" t="s">
        <v>311</v>
      </c>
    </row>
    <row r="28" spans="1:9" ht="16.2" x14ac:dyDescent="0.3">
      <c r="A28" s="18">
        <v>26</v>
      </c>
      <c r="B28" s="22" t="s">
        <v>106</v>
      </c>
      <c r="C28" s="11" t="s">
        <v>107</v>
      </c>
      <c r="D28" s="11" t="s">
        <v>107</v>
      </c>
      <c r="E28" s="12"/>
      <c r="F28" s="12"/>
      <c r="G28" s="12" t="s">
        <v>708</v>
      </c>
      <c r="H28" s="12" t="s">
        <v>331</v>
      </c>
      <c r="I28" s="11" t="s">
        <v>311</v>
      </c>
    </row>
    <row r="29" spans="1:9" ht="16.2" x14ac:dyDescent="0.3">
      <c r="A29" s="18">
        <v>27</v>
      </c>
      <c r="B29" s="22" t="s">
        <v>442</v>
      </c>
      <c r="C29" s="11" t="s">
        <v>107</v>
      </c>
      <c r="D29" s="11" t="s">
        <v>107</v>
      </c>
      <c r="E29" s="12"/>
      <c r="F29" s="12"/>
      <c r="G29" s="12" t="s">
        <v>707</v>
      </c>
      <c r="H29" s="12" t="s">
        <v>331</v>
      </c>
      <c r="I29" s="11" t="s">
        <v>311</v>
      </c>
    </row>
    <row r="30" spans="1:9" ht="16.2" x14ac:dyDescent="0.3">
      <c r="A30" s="18">
        <v>28</v>
      </c>
      <c r="B30" s="22" t="s">
        <v>443</v>
      </c>
      <c r="C30" s="11" t="s">
        <v>444</v>
      </c>
      <c r="D30" s="11" t="s">
        <v>444</v>
      </c>
      <c r="E30" s="12"/>
      <c r="F30" s="12"/>
      <c r="G30" s="12" t="s">
        <v>707</v>
      </c>
      <c r="H30" s="12" t="s">
        <v>108</v>
      </c>
      <c r="I30" s="11" t="s">
        <v>1191</v>
      </c>
    </row>
    <row r="31" spans="1:9" ht="16.2" x14ac:dyDescent="0.3">
      <c r="A31" s="18">
        <v>29</v>
      </c>
      <c r="B31" s="22" t="s">
        <v>109</v>
      </c>
      <c r="C31" s="11" t="s">
        <v>110</v>
      </c>
      <c r="D31" s="11" t="s">
        <v>110</v>
      </c>
      <c r="E31" s="12"/>
      <c r="F31" s="12"/>
      <c r="G31" s="12" t="s">
        <v>707</v>
      </c>
      <c r="H31" s="12" t="s">
        <v>111</v>
      </c>
      <c r="I31" s="11" t="s">
        <v>112</v>
      </c>
    </row>
    <row r="32" spans="1:9" ht="16.2" x14ac:dyDescent="0.3">
      <c r="A32" s="18">
        <v>30</v>
      </c>
      <c r="B32" s="22" t="s">
        <v>113</v>
      </c>
      <c r="C32" s="11" t="s">
        <v>114</v>
      </c>
      <c r="D32" s="11" t="s">
        <v>87</v>
      </c>
      <c r="E32" s="12"/>
      <c r="F32" s="12"/>
      <c r="G32" s="12" t="s">
        <v>707</v>
      </c>
      <c r="H32" s="12" t="s">
        <v>108</v>
      </c>
      <c r="I32" s="11" t="s">
        <v>112</v>
      </c>
    </row>
    <row r="33" spans="1:9" ht="16.2" x14ac:dyDescent="0.3">
      <c r="A33" s="18">
        <v>31</v>
      </c>
      <c r="B33" s="22" t="s">
        <v>445</v>
      </c>
      <c r="C33" s="11" t="s">
        <v>95</v>
      </c>
      <c r="D33" s="11" t="s">
        <v>95</v>
      </c>
      <c r="E33" s="12"/>
      <c r="F33" s="12" t="s">
        <v>96</v>
      </c>
      <c r="G33" s="12" t="s">
        <v>707</v>
      </c>
      <c r="H33" s="12" t="s">
        <v>331</v>
      </c>
      <c r="I33" s="11" t="s">
        <v>1192</v>
      </c>
    </row>
    <row r="34" spans="1:9" ht="16.2" x14ac:dyDescent="0.3">
      <c r="A34" s="18">
        <v>32</v>
      </c>
      <c r="B34" s="22" t="s">
        <v>115</v>
      </c>
      <c r="C34" s="11" t="s">
        <v>95</v>
      </c>
      <c r="D34" s="11" t="s">
        <v>95</v>
      </c>
      <c r="E34" s="12"/>
      <c r="F34" s="12" t="s">
        <v>96</v>
      </c>
      <c r="G34" s="12" t="s">
        <v>707</v>
      </c>
      <c r="H34" s="12" t="s">
        <v>331</v>
      </c>
      <c r="I34" s="11" t="s">
        <v>1193</v>
      </c>
    </row>
    <row r="35" spans="1:9" ht="16.2" x14ac:dyDescent="0.3">
      <c r="A35" s="18">
        <v>33</v>
      </c>
      <c r="B35" s="22" t="s">
        <v>116</v>
      </c>
      <c r="C35" s="11" t="s">
        <v>114</v>
      </c>
      <c r="D35" s="11"/>
      <c r="E35" s="12"/>
      <c r="F35" s="12"/>
      <c r="G35" s="12" t="s">
        <v>68</v>
      </c>
      <c r="H35" s="12" t="s">
        <v>105</v>
      </c>
      <c r="I35" s="11" t="s">
        <v>1194</v>
      </c>
    </row>
    <row r="36" spans="1:9" ht="16.2" x14ac:dyDescent="0.3">
      <c r="A36" s="18">
        <v>34</v>
      </c>
      <c r="B36" s="22" t="s">
        <v>117</v>
      </c>
      <c r="C36" s="3" t="s">
        <v>118</v>
      </c>
      <c r="D36" s="11" t="s">
        <v>119</v>
      </c>
      <c r="E36" s="12"/>
      <c r="F36" s="12"/>
      <c r="G36" s="12" t="s">
        <v>706</v>
      </c>
      <c r="H36" s="12" t="s">
        <v>105</v>
      </c>
      <c r="I36" s="11" t="s">
        <v>1194</v>
      </c>
    </row>
    <row r="37" spans="1:9" ht="16.2" x14ac:dyDescent="0.3">
      <c r="A37" s="18">
        <v>35</v>
      </c>
      <c r="B37" s="22" t="s">
        <v>446</v>
      </c>
      <c r="C37" s="11" t="s">
        <v>120</v>
      </c>
      <c r="D37" s="11" t="s">
        <v>120</v>
      </c>
      <c r="E37" s="12"/>
      <c r="F37" s="12"/>
      <c r="G37" s="12" t="s">
        <v>706</v>
      </c>
      <c r="H37" s="12" t="s">
        <v>108</v>
      </c>
      <c r="I37" s="11" t="s">
        <v>1194</v>
      </c>
    </row>
    <row r="38" spans="1:9" ht="16.2" x14ac:dyDescent="0.3">
      <c r="A38" s="18">
        <v>36</v>
      </c>
      <c r="B38" s="22" t="s">
        <v>447</v>
      </c>
      <c r="C38" s="11"/>
      <c r="D38" s="11" t="s">
        <v>121</v>
      </c>
      <c r="E38" s="12"/>
      <c r="F38" s="12"/>
      <c r="G38" s="12" t="s">
        <v>68</v>
      </c>
      <c r="H38" s="12" t="s">
        <v>105</v>
      </c>
      <c r="I38" s="11" t="s">
        <v>1194</v>
      </c>
    </row>
    <row r="39" spans="1:9" ht="16.2" x14ac:dyDescent="0.3">
      <c r="A39" s="18">
        <v>37</v>
      </c>
      <c r="B39" s="22" t="s">
        <v>448</v>
      </c>
      <c r="C39" s="11"/>
      <c r="D39" s="11" t="s">
        <v>449</v>
      </c>
      <c r="E39" s="12"/>
      <c r="F39" s="12"/>
      <c r="G39" s="12" t="s">
        <v>707</v>
      </c>
      <c r="H39" s="12" t="s">
        <v>333</v>
      </c>
      <c r="I39" s="11" t="s">
        <v>450</v>
      </c>
    </row>
    <row r="40" spans="1:9" ht="16.2" x14ac:dyDescent="0.3">
      <c r="A40" s="18">
        <v>38</v>
      </c>
      <c r="B40" s="22" t="s">
        <v>451</v>
      </c>
      <c r="C40" s="11" t="s">
        <v>452</v>
      </c>
      <c r="D40" s="11" t="s">
        <v>110</v>
      </c>
      <c r="E40" s="12"/>
      <c r="F40" s="12"/>
      <c r="G40" s="12" t="s">
        <v>707</v>
      </c>
      <c r="H40" s="12" t="s">
        <v>111</v>
      </c>
      <c r="I40" s="11" t="s">
        <v>450</v>
      </c>
    </row>
    <row r="41" spans="1:9" ht="16.2" x14ac:dyDescent="0.3">
      <c r="A41" s="18">
        <v>39</v>
      </c>
      <c r="B41" s="22" t="s">
        <v>453</v>
      </c>
      <c r="C41" s="11" t="s">
        <v>454</v>
      </c>
      <c r="D41" s="11" t="s">
        <v>454</v>
      </c>
      <c r="E41" s="12"/>
      <c r="F41" s="12"/>
      <c r="G41" s="12" t="s">
        <v>708</v>
      </c>
      <c r="H41" s="12" t="s">
        <v>331</v>
      </c>
      <c r="I41" s="11" t="s">
        <v>455</v>
      </c>
    </row>
    <row r="42" spans="1:9" ht="16.2" x14ac:dyDescent="0.3">
      <c r="A42" s="18">
        <v>40</v>
      </c>
      <c r="B42" s="22" t="s">
        <v>456</v>
      </c>
      <c r="C42" s="11" t="s">
        <v>457</v>
      </c>
      <c r="D42" s="11" t="s">
        <v>457</v>
      </c>
      <c r="E42" s="12">
        <v>127</v>
      </c>
      <c r="F42" s="12"/>
      <c r="G42" s="12" t="s">
        <v>67</v>
      </c>
      <c r="H42" s="12" t="s">
        <v>331</v>
      </c>
      <c r="I42" s="11" t="s">
        <v>455</v>
      </c>
    </row>
    <row r="43" spans="1:9" ht="16.2" x14ac:dyDescent="0.3">
      <c r="A43" s="18">
        <v>41</v>
      </c>
      <c r="B43" s="22" t="s">
        <v>458</v>
      </c>
      <c r="C43" s="11" t="s">
        <v>459</v>
      </c>
      <c r="D43" s="11" t="s">
        <v>459</v>
      </c>
      <c r="E43" s="12"/>
      <c r="F43" s="12"/>
      <c r="G43" s="12" t="s">
        <v>67</v>
      </c>
      <c r="H43" s="12" t="s">
        <v>105</v>
      </c>
      <c r="I43" s="11" t="s">
        <v>455</v>
      </c>
    </row>
    <row r="44" spans="1:9" ht="16.2" x14ac:dyDescent="0.3">
      <c r="A44" s="18">
        <v>42</v>
      </c>
      <c r="B44" s="22" t="s">
        <v>460</v>
      </c>
      <c r="C44" s="11" t="s">
        <v>122</v>
      </c>
      <c r="D44" s="11" t="s">
        <v>123</v>
      </c>
      <c r="E44" s="12"/>
      <c r="F44" s="12"/>
      <c r="G44" s="12" t="s">
        <v>67</v>
      </c>
      <c r="H44" s="12" t="s">
        <v>105</v>
      </c>
      <c r="I44" s="11" t="s">
        <v>124</v>
      </c>
    </row>
    <row r="45" spans="1:9" ht="16.2" x14ac:dyDescent="0.3">
      <c r="A45" s="18">
        <v>43</v>
      </c>
      <c r="B45" s="22" t="s">
        <v>461</v>
      </c>
      <c r="C45" s="11" t="s">
        <v>98</v>
      </c>
      <c r="D45" s="11" t="s">
        <v>98</v>
      </c>
      <c r="E45" s="12"/>
      <c r="F45" s="12"/>
      <c r="G45" s="12" t="s">
        <v>707</v>
      </c>
      <c r="H45" s="12" t="s">
        <v>105</v>
      </c>
      <c r="I45" s="11" t="s">
        <v>124</v>
      </c>
    </row>
    <row r="46" spans="1:9" ht="16.2" x14ac:dyDescent="0.3">
      <c r="A46" s="18">
        <v>44</v>
      </c>
      <c r="B46" s="22" t="s">
        <v>462</v>
      </c>
      <c r="C46" s="11" t="s">
        <v>98</v>
      </c>
      <c r="D46" s="11" t="s">
        <v>98</v>
      </c>
      <c r="E46" s="12"/>
      <c r="F46" s="12"/>
      <c r="G46" s="12" t="s">
        <v>67</v>
      </c>
      <c r="H46" s="12" t="s">
        <v>105</v>
      </c>
      <c r="I46" s="11" t="s">
        <v>124</v>
      </c>
    </row>
    <row r="47" spans="1:9" ht="16.2" x14ac:dyDescent="0.3">
      <c r="A47" s="18">
        <v>45</v>
      </c>
      <c r="B47" s="22" t="s">
        <v>463</v>
      </c>
      <c r="C47" s="11" t="s">
        <v>464</v>
      </c>
      <c r="D47" s="11" t="s">
        <v>464</v>
      </c>
      <c r="E47" s="12"/>
      <c r="F47" s="12"/>
      <c r="G47" s="12" t="s">
        <v>707</v>
      </c>
      <c r="H47" s="12" t="s">
        <v>105</v>
      </c>
      <c r="I47" s="11" t="s">
        <v>124</v>
      </c>
    </row>
    <row r="48" spans="1:9" ht="16.2" x14ac:dyDescent="0.3">
      <c r="A48" s="18">
        <v>46</v>
      </c>
      <c r="B48" s="22" t="s">
        <v>465</v>
      </c>
      <c r="C48" s="11" t="s">
        <v>125</v>
      </c>
      <c r="D48" s="11" t="s">
        <v>125</v>
      </c>
      <c r="E48" s="12"/>
      <c r="F48" s="12"/>
      <c r="G48" s="12" t="s">
        <v>706</v>
      </c>
      <c r="H48" s="12" t="s">
        <v>105</v>
      </c>
      <c r="I48" s="11" t="s">
        <v>124</v>
      </c>
    </row>
    <row r="49" spans="1:9" ht="16.2" x14ac:dyDescent="0.3">
      <c r="A49" s="18">
        <v>47</v>
      </c>
      <c r="B49" s="22" t="s">
        <v>466</v>
      </c>
      <c r="C49" s="11" t="s">
        <v>125</v>
      </c>
      <c r="D49" s="11" t="s">
        <v>467</v>
      </c>
      <c r="E49" s="12"/>
      <c r="F49" s="12"/>
      <c r="G49" s="12" t="s">
        <v>706</v>
      </c>
      <c r="H49" s="12" t="s">
        <v>105</v>
      </c>
      <c r="I49" s="11" t="s">
        <v>124</v>
      </c>
    </row>
    <row r="50" spans="1:9" ht="16.2" x14ac:dyDescent="0.3">
      <c r="A50" s="18">
        <v>48</v>
      </c>
      <c r="B50" s="22" t="s">
        <v>468</v>
      </c>
      <c r="C50" s="11" t="s">
        <v>469</v>
      </c>
      <c r="D50" s="11" t="s">
        <v>469</v>
      </c>
      <c r="E50" s="12"/>
      <c r="F50" s="12"/>
      <c r="G50" s="12" t="s">
        <v>707</v>
      </c>
      <c r="H50" s="12" t="s">
        <v>89</v>
      </c>
      <c r="I50" s="11" t="s">
        <v>126</v>
      </c>
    </row>
    <row r="51" spans="1:9" ht="16.2" x14ac:dyDescent="0.3">
      <c r="A51" s="18">
        <v>49</v>
      </c>
      <c r="B51" s="22" t="s">
        <v>470</v>
      </c>
      <c r="C51" s="11" t="s">
        <v>334</v>
      </c>
      <c r="D51" s="11" t="s">
        <v>334</v>
      </c>
      <c r="E51" s="12"/>
      <c r="F51" s="12"/>
      <c r="G51" s="12" t="s">
        <v>710</v>
      </c>
      <c r="H51" s="12" t="s">
        <v>331</v>
      </c>
      <c r="I51" s="11" t="s">
        <v>1192</v>
      </c>
    </row>
    <row r="52" spans="1:9" ht="16.2" x14ac:dyDescent="0.3">
      <c r="A52" s="18">
        <v>50</v>
      </c>
      <c r="B52" s="22" t="s">
        <v>127</v>
      </c>
      <c r="C52" s="11" t="s">
        <v>335</v>
      </c>
      <c r="D52" s="11" t="s">
        <v>87</v>
      </c>
      <c r="E52" s="12"/>
      <c r="F52" s="12"/>
      <c r="G52" s="12" t="s">
        <v>68</v>
      </c>
      <c r="H52" s="12" t="s">
        <v>331</v>
      </c>
      <c r="I52" s="11" t="s">
        <v>1193</v>
      </c>
    </row>
    <row r="53" spans="1:9" ht="16.2" x14ac:dyDescent="0.3">
      <c r="A53" s="18">
        <v>51</v>
      </c>
      <c r="B53" s="22" t="s">
        <v>128</v>
      </c>
      <c r="C53" s="11" t="s">
        <v>129</v>
      </c>
      <c r="D53" s="11" t="s">
        <v>129</v>
      </c>
      <c r="E53" s="12"/>
      <c r="F53" s="12" t="s">
        <v>96</v>
      </c>
      <c r="G53" s="12" t="s">
        <v>711</v>
      </c>
      <c r="H53" s="12" t="s">
        <v>331</v>
      </c>
      <c r="I53" s="11" t="s">
        <v>1193</v>
      </c>
    </row>
    <row r="54" spans="1:9" ht="16.2" x14ac:dyDescent="0.3">
      <c r="A54" s="18">
        <v>52</v>
      </c>
      <c r="B54" s="22" t="s">
        <v>130</v>
      </c>
      <c r="C54" s="11" t="s">
        <v>129</v>
      </c>
      <c r="D54" s="11" t="s">
        <v>129</v>
      </c>
      <c r="E54" s="12"/>
      <c r="F54" s="12" t="s">
        <v>96</v>
      </c>
      <c r="G54" s="12" t="s">
        <v>711</v>
      </c>
      <c r="H54" s="12" t="s">
        <v>331</v>
      </c>
      <c r="I54" s="11" t="s">
        <v>1193</v>
      </c>
    </row>
    <row r="55" spans="1:9" ht="16.2" x14ac:dyDescent="0.3">
      <c r="A55" s="18">
        <v>53</v>
      </c>
      <c r="B55" s="22" t="s">
        <v>331</v>
      </c>
      <c r="C55" s="11" t="s">
        <v>131</v>
      </c>
      <c r="D55" s="11" t="s">
        <v>131</v>
      </c>
      <c r="E55" s="12"/>
      <c r="F55" s="12" t="s">
        <v>96</v>
      </c>
      <c r="G55" s="12" t="s">
        <v>711</v>
      </c>
      <c r="H55" s="12" t="s">
        <v>331</v>
      </c>
      <c r="I55" s="11" t="s">
        <v>1193</v>
      </c>
    </row>
    <row r="56" spans="1:9" ht="16.2" x14ac:dyDescent="0.3">
      <c r="A56" s="18">
        <v>54</v>
      </c>
      <c r="B56" s="22" t="s">
        <v>336</v>
      </c>
      <c r="C56" s="11" t="s">
        <v>132</v>
      </c>
      <c r="D56" s="11" t="s">
        <v>132</v>
      </c>
      <c r="E56" s="12"/>
      <c r="F56" s="12"/>
      <c r="G56" s="12" t="s">
        <v>711</v>
      </c>
      <c r="H56" s="12" t="s">
        <v>331</v>
      </c>
      <c r="I56" s="11" t="s">
        <v>1193</v>
      </c>
    </row>
    <row r="57" spans="1:9" ht="16.2" x14ac:dyDescent="0.3">
      <c r="A57" s="18">
        <v>55</v>
      </c>
      <c r="B57" s="22" t="s">
        <v>133</v>
      </c>
      <c r="C57" s="11" t="s">
        <v>131</v>
      </c>
      <c r="D57" s="11" t="s">
        <v>131</v>
      </c>
      <c r="E57" s="12"/>
      <c r="F57" s="12" t="s">
        <v>96</v>
      </c>
      <c r="G57" s="12" t="s">
        <v>708</v>
      </c>
      <c r="H57" s="12" t="s">
        <v>331</v>
      </c>
      <c r="I57" s="11" t="s">
        <v>1193</v>
      </c>
    </row>
    <row r="58" spans="1:9" ht="16.2" x14ac:dyDescent="0.3">
      <c r="A58" s="18">
        <v>56</v>
      </c>
      <c r="B58" s="22" t="s">
        <v>337</v>
      </c>
      <c r="C58" s="11" t="s">
        <v>134</v>
      </c>
      <c r="D58" s="11" t="s">
        <v>134</v>
      </c>
      <c r="E58" s="12"/>
      <c r="F58" s="12"/>
      <c r="G58" s="12" t="s">
        <v>712</v>
      </c>
      <c r="H58" s="12" t="s">
        <v>331</v>
      </c>
      <c r="I58" s="11" t="s">
        <v>1193</v>
      </c>
    </row>
    <row r="59" spans="1:9" ht="16.2" x14ac:dyDescent="0.3">
      <c r="A59" s="18">
        <v>57</v>
      </c>
      <c r="B59" s="22" t="s">
        <v>338</v>
      </c>
      <c r="C59" s="11" t="s">
        <v>134</v>
      </c>
      <c r="D59" s="11" t="s">
        <v>134</v>
      </c>
      <c r="E59" s="12"/>
      <c r="F59" s="12"/>
      <c r="G59" s="12" t="s">
        <v>712</v>
      </c>
      <c r="H59" s="12" t="s">
        <v>331</v>
      </c>
      <c r="I59" s="11" t="s">
        <v>1193</v>
      </c>
    </row>
    <row r="60" spans="1:9" ht="16.2" x14ac:dyDescent="0.3">
      <c r="A60" s="18">
        <v>58</v>
      </c>
      <c r="B60" s="22" t="s">
        <v>471</v>
      </c>
      <c r="C60" s="11" t="s">
        <v>134</v>
      </c>
      <c r="D60" s="11" t="s">
        <v>134</v>
      </c>
      <c r="E60" s="12"/>
      <c r="F60" s="12"/>
      <c r="G60" s="12" t="s">
        <v>713</v>
      </c>
      <c r="H60" s="12" t="s">
        <v>331</v>
      </c>
      <c r="I60" s="11" t="s">
        <v>1193</v>
      </c>
    </row>
    <row r="61" spans="1:9" ht="16.2" x14ac:dyDescent="0.3">
      <c r="A61" s="18">
        <v>59</v>
      </c>
      <c r="B61" s="22" t="s">
        <v>135</v>
      </c>
      <c r="C61" s="11" t="s">
        <v>339</v>
      </c>
      <c r="D61" s="11" t="s">
        <v>340</v>
      </c>
      <c r="E61" s="12"/>
      <c r="F61" s="12"/>
      <c r="G61" s="12" t="s">
        <v>711</v>
      </c>
      <c r="H61" s="12" t="s">
        <v>331</v>
      </c>
      <c r="I61" s="11" t="s">
        <v>1193</v>
      </c>
    </row>
    <row r="62" spans="1:9" ht="16.2" x14ac:dyDescent="0.3">
      <c r="A62" s="18">
        <v>60</v>
      </c>
      <c r="B62" s="22" t="s">
        <v>136</v>
      </c>
      <c r="C62" s="3" t="s">
        <v>86</v>
      </c>
      <c r="D62" s="11" t="s">
        <v>134</v>
      </c>
      <c r="E62" s="12"/>
      <c r="F62" s="12"/>
      <c r="G62" s="12" t="s">
        <v>713</v>
      </c>
      <c r="H62" s="12" t="s">
        <v>331</v>
      </c>
      <c r="I62" s="11" t="s">
        <v>1193</v>
      </c>
    </row>
    <row r="63" spans="1:9" ht="16.2" x14ac:dyDescent="0.3">
      <c r="A63" s="18">
        <v>61</v>
      </c>
      <c r="B63" s="22" t="s">
        <v>341</v>
      </c>
      <c r="C63" s="11" t="s">
        <v>137</v>
      </c>
      <c r="D63" s="11" t="s">
        <v>137</v>
      </c>
      <c r="E63" s="12"/>
      <c r="F63" s="12"/>
      <c r="G63" s="12" t="s">
        <v>712</v>
      </c>
      <c r="H63" s="12" t="s">
        <v>331</v>
      </c>
      <c r="I63" s="11" t="s">
        <v>1193</v>
      </c>
    </row>
    <row r="64" spans="1:9" ht="16.2" x14ac:dyDescent="0.3">
      <c r="A64" s="18">
        <v>62</v>
      </c>
      <c r="B64" s="22" t="s">
        <v>342</v>
      </c>
      <c r="C64" s="11" t="s">
        <v>138</v>
      </c>
      <c r="D64" s="11" t="s">
        <v>138</v>
      </c>
      <c r="E64" s="12"/>
      <c r="F64" s="12"/>
      <c r="G64" s="12" t="s">
        <v>713</v>
      </c>
      <c r="H64" s="12" t="s">
        <v>331</v>
      </c>
      <c r="I64" s="11" t="s">
        <v>1193</v>
      </c>
    </row>
    <row r="65" spans="1:9" ht="16.2" x14ac:dyDescent="0.3">
      <c r="A65" s="18">
        <v>63</v>
      </c>
      <c r="B65" s="22" t="s">
        <v>221</v>
      </c>
      <c r="C65" s="11" t="s">
        <v>222</v>
      </c>
      <c r="D65" s="11" t="s">
        <v>343</v>
      </c>
      <c r="E65" s="12">
        <v>60</v>
      </c>
      <c r="F65" s="12" t="s">
        <v>96</v>
      </c>
      <c r="G65" s="12" t="s">
        <v>708</v>
      </c>
      <c r="H65" s="12" t="s">
        <v>111</v>
      </c>
      <c r="I65" s="11" t="s">
        <v>1193</v>
      </c>
    </row>
    <row r="66" spans="1:9" ht="16.2" x14ac:dyDescent="0.3">
      <c r="A66" s="18">
        <v>64</v>
      </c>
      <c r="B66" s="22" t="s">
        <v>344</v>
      </c>
      <c r="C66" s="11" t="s">
        <v>222</v>
      </c>
      <c r="D66" s="11" t="s">
        <v>343</v>
      </c>
      <c r="E66" s="12">
        <v>60</v>
      </c>
      <c r="F66" s="12" t="s">
        <v>96</v>
      </c>
      <c r="G66" s="12" t="s">
        <v>711</v>
      </c>
      <c r="H66" s="12" t="s">
        <v>111</v>
      </c>
      <c r="I66" s="11" t="s">
        <v>1193</v>
      </c>
    </row>
    <row r="67" spans="1:9" ht="16.2" x14ac:dyDescent="0.3">
      <c r="A67" s="18">
        <v>65</v>
      </c>
      <c r="B67" s="22" t="s">
        <v>345</v>
      </c>
      <c r="C67" s="11" t="s">
        <v>222</v>
      </c>
      <c r="D67" s="11" t="s">
        <v>343</v>
      </c>
      <c r="E67" s="12">
        <v>60</v>
      </c>
      <c r="F67" s="12" t="s">
        <v>96</v>
      </c>
      <c r="G67" s="12" t="s">
        <v>711</v>
      </c>
      <c r="H67" s="12" t="s">
        <v>111</v>
      </c>
      <c r="I67" s="11" t="s">
        <v>1193</v>
      </c>
    </row>
    <row r="68" spans="1:9" ht="16.2" x14ac:dyDescent="0.3">
      <c r="A68" s="18">
        <v>66</v>
      </c>
      <c r="B68" s="22" t="s">
        <v>223</v>
      </c>
      <c r="C68" s="11" t="s">
        <v>222</v>
      </c>
      <c r="D68" s="11" t="s">
        <v>343</v>
      </c>
      <c r="E68" s="12">
        <v>60</v>
      </c>
      <c r="F68" s="12" t="s">
        <v>96</v>
      </c>
      <c r="G68" s="12" t="s">
        <v>711</v>
      </c>
      <c r="H68" s="12" t="s">
        <v>111</v>
      </c>
      <c r="I68" s="11" t="s">
        <v>1193</v>
      </c>
    </row>
    <row r="69" spans="1:9" ht="16.2" x14ac:dyDescent="0.3">
      <c r="A69" s="18">
        <v>67</v>
      </c>
      <c r="B69" s="22" t="s">
        <v>224</v>
      </c>
      <c r="C69" s="11" t="s">
        <v>222</v>
      </c>
      <c r="D69" s="11" t="s">
        <v>343</v>
      </c>
      <c r="E69" s="12">
        <v>60</v>
      </c>
      <c r="F69" s="12" t="s">
        <v>96</v>
      </c>
      <c r="G69" s="12" t="s">
        <v>711</v>
      </c>
      <c r="H69" s="12" t="s">
        <v>111</v>
      </c>
      <c r="I69" s="11" t="s">
        <v>1193</v>
      </c>
    </row>
    <row r="70" spans="1:9" ht="16.2" x14ac:dyDescent="0.3">
      <c r="A70" s="18">
        <v>68</v>
      </c>
      <c r="B70" s="22" t="s">
        <v>346</v>
      </c>
      <c r="C70" s="11" t="s">
        <v>222</v>
      </c>
      <c r="D70" s="11" t="s">
        <v>343</v>
      </c>
      <c r="E70" s="12">
        <v>60</v>
      </c>
      <c r="F70" s="12" t="s">
        <v>96</v>
      </c>
      <c r="G70" s="12" t="s">
        <v>714</v>
      </c>
      <c r="H70" s="12" t="s">
        <v>111</v>
      </c>
      <c r="I70" s="11" t="s">
        <v>1193</v>
      </c>
    </row>
    <row r="71" spans="1:9" ht="16.2" x14ac:dyDescent="0.3">
      <c r="A71" s="18">
        <v>69</v>
      </c>
      <c r="B71" s="22" t="s">
        <v>225</v>
      </c>
      <c r="C71" s="11" t="s">
        <v>222</v>
      </c>
      <c r="D71" s="11" t="s">
        <v>343</v>
      </c>
      <c r="E71" s="12">
        <v>60</v>
      </c>
      <c r="F71" s="12" t="s">
        <v>96</v>
      </c>
      <c r="G71" s="12" t="s">
        <v>711</v>
      </c>
      <c r="H71" s="12" t="s">
        <v>111</v>
      </c>
      <c r="I71" s="11" t="s">
        <v>1193</v>
      </c>
    </row>
    <row r="72" spans="1:9" ht="16.2" x14ac:dyDescent="0.3">
      <c r="A72" s="18">
        <v>70</v>
      </c>
      <c r="B72" s="22" t="s">
        <v>226</v>
      </c>
      <c r="C72" s="11" t="s">
        <v>222</v>
      </c>
      <c r="D72" s="11" t="s">
        <v>343</v>
      </c>
      <c r="E72" s="12">
        <v>60</v>
      </c>
      <c r="F72" s="12" t="s">
        <v>96</v>
      </c>
      <c r="G72" s="12" t="s">
        <v>708</v>
      </c>
      <c r="H72" s="12" t="s">
        <v>111</v>
      </c>
      <c r="I72" s="11" t="s">
        <v>1193</v>
      </c>
    </row>
    <row r="73" spans="1:9" ht="16.2" x14ac:dyDescent="0.3">
      <c r="A73" s="18">
        <v>71</v>
      </c>
      <c r="B73" s="22" t="s">
        <v>227</v>
      </c>
      <c r="C73" s="11" t="s">
        <v>222</v>
      </c>
      <c r="D73" s="11" t="s">
        <v>343</v>
      </c>
      <c r="E73" s="12">
        <v>60</v>
      </c>
      <c r="F73" s="12" t="s">
        <v>96</v>
      </c>
      <c r="G73" s="12" t="s">
        <v>711</v>
      </c>
      <c r="H73" s="12" t="s">
        <v>111</v>
      </c>
      <c r="I73" s="11" t="s">
        <v>1193</v>
      </c>
    </row>
    <row r="74" spans="1:9" ht="16.2" x14ac:dyDescent="0.3">
      <c r="A74" s="18">
        <v>72</v>
      </c>
      <c r="B74" s="22" t="s">
        <v>228</v>
      </c>
      <c r="C74" s="11" t="s">
        <v>222</v>
      </c>
      <c r="D74" s="11" t="s">
        <v>343</v>
      </c>
      <c r="E74" s="12">
        <v>60</v>
      </c>
      <c r="F74" s="12" t="s">
        <v>96</v>
      </c>
      <c r="G74" s="12" t="s">
        <v>714</v>
      </c>
      <c r="H74" s="12" t="s">
        <v>111</v>
      </c>
      <c r="I74" s="11" t="s">
        <v>1193</v>
      </c>
    </row>
    <row r="75" spans="1:9" ht="16.2" x14ac:dyDescent="0.3">
      <c r="A75" s="18">
        <v>73</v>
      </c>
      <c r="B75" s="22" t="s">
        <v>472</v>
      </c>
      <c r="C75" s="11" t="s">
        <v>347</v>
      </c>
      <c r="D75" s="11" t="s">
        <v>347</v>
      </c>
      <c r="E75" s="12"/>
      <c r="F75" s="12"/>
      <c r="G75" s="12" t="s">
        <v>713</v>
      </c>
      <c r="H75" s="12" t="s">
        <v>331</v>
      </c>
      <c r="I75" s="11" t="s">
        <v>1193</v>
      </c>
    </row>
    <row r="76" spans="1:9" ht="16.2" x14ac:dyDescent="0.3">
      <c r="A76" s="18">
        <v>74</v>
      </c>
      <c r="B76" s="22" t="s">
        <v>348</v>
      </c>
      <c r="C76" s="11" t="s">
        <v>349</v>
      </c>
      <c r="D76" s="11" t="s">
        <v>349</v>
      </c>
      <c r="E76" s="12"/>
      <c r="F76" s="12"/>
      <c r="G76" s="12" t="s">
        <v>712</v>
      </c>
      <c r="H76" s="12" t="s">
        <v>331</v>
      </c>
      <c r="I76" s="11" t="s">
        <v>1193</v>
      </c>
    </row>
    <row r="77" spans="1:9" ht="16.2" x14ac:dyDescent="0.3">
      <c r="A77" s="18">
        <v>75</v>
      </c>
      <c r="B77" s="22" t="s">
        <v>350</v>
      </c>
      <c r="C77" s="11" t="s">
        <v>328</v>
      </c>
      <c r="D77" s="11" t="s">
        <v>328</v>
      </c>
      <c r="E77" s="12"/>
      <c r="F77" s="12"/>
      <c r="G77" s="12" t="s">
        <v>711</v>
      </c>
      <c r="H77" s="12" t="s">
        <v>333</v>
      </c>
      <c r="I77" s="11" t="s">
        <v>473</v>
      </c>
    </row>
    <row r="78" spans="1:9" ht="16.2" x14ac:dyDescent="0.3">
      <c r="A78" s="18">
        <v>76</v>
      </c>
      <c r="B78" s="22" t="s">
        <v>474</v>
      </c>
      <c r="C78" s="11" t="s">
        <v>229</v>
      </c>
      <c r="D78" s="11" t="s">
        <v>229</v>
      </c>
      <c r="E78" s="12"/>
      <c r="F78" s="12"/>
      <c r="G78" s="12" t="s">
        <v>712</v>
      </c>
      <c r="H78" s="12" t="s">
        <v>331</v>
      </c>
      <c r="I78" s="11" t="s">
        <v>230</v>
      </c>
    </row>
    <row r="79" spans="1:9" ht="16.2" x14ac:dyDescent="0.3">
      <c r="A79" s="18">
        <v>77</v>
      </c>
      <c r="B79" s="22" t="s">
        <v>231</v>
      </c>
      <c r="C79" s="11" t="s">
        <v>122</v>
      </c>
      <c r="D79" s="11" t="s">
        <v>123</v>
      </c>
      <c r="E79" s="12"/>
      <c r="F79" s="12"/>
      <c r="G79" s="12" t="s">
        <v>711</v>
      </c>
      <c r="H79" s="12" t="s">
        <v>331</v>
      </c>
      <c r="I79" s="11">
        <v>93</v>
      </c>
    </row>
    <row r="80" spans="1:9" ht="16.2" x14ac:dyDescent="0.3">
      <c r="A80" s="18">
        <v>78</v>
      </c>
      <c r="B80" s="22" t="s">
        <v>475</v>
      </c>
      <c r="C80" s="11" t="s">
        <v>151</v>
      </c>
      <c r="D80" s="11" t="s">
        <v>151</v>
      </c>
      <c r="E80" s="12"/>
      <c r="F80" s="12"/>
      <c r="G80" s="12" t="s">
        <v>715</v>
      </c>
      <c r="H80" s="12" t="s">
        <v>111</v>
      </c>
      <c r="I80" s="11">
        <v>93</v>
      </c>
    </row>
    <row r="81" spans="1:9" ht="16.2" x14ac:dyDescent="0.3">
      <c r="A81" s="18">
        <v>79</v>
      </c>
      <c r="B81" s="22" t="s">
        <v>351</v>
      </c>
      <c r="C81" s="11" t="s">
        <v>476</v>
      </c>
      <c r="D81" s="11" t="s">
        <v>476</v>
      </c>
      <c r="E81" s="12"/>
      <c r="F81" s="12"/>
      <c r="G81" s="12" t="s">
        <v>715</v>
      </c>
      <c r="H81" s="12" t="s">
        <v>111</v>
      </c>
      <c r="I81" s="11">
        <v>93</v>
      </c>
    </row>
    <row r="82" spans="1:9" ht="16.2" x14ac:dyDescent="0.3">
      <c r="A82" s="18">
        <v>80</v>
      </c>
      <c r="B82" s="22" t="s">
        <v>232</v>
      </c>
      <c r="C82" s="11" t="s">
        <v>477</v>
      </c>
      <c r="D82" s="11" t="s">
        <v>477</v>
      </c>
      <c r="E82" s="12"/>
      <c r="F82" s="12"/>
      <c r="G82" s="12" t="s">
        <v>714</v>
      </c>
      <c r="H82" s="12" t="s">
        <v>333</v>
      </c>
      <c r="I82" s="11" t="s">
        <v>312</v>
      </c>
    </row>
    <row r="83" spans="1:9" ht="16.2" x14ac:dyDescent="0.3">
      <c r="A83" s="18">
        <v>81</v>
      </c>
      <c r="B83" s="22" t="s">
        <v>478</v>
      </c>
      <c r="C83" s="11" t="s">
        <v>479</v>
      </c>
      <c r="D83" s="11" t="s">
        <v>479</v>
      </c>
      <c r="E83" s="12"/>
      <c r="F83" s="12"/>
      <c r="G83" s="12" t="s">
        <v>714</v>
      </c>
      <c r="H83" s="12" t="s">
        <v>331</v>
      </c>
      <c r="I83" s="11" t="s">
        <v>1195</v>
      </c>
    </row>
    <row r="84" spans="1:9" ht="16.2" x14ac:dyDescent="0.3">
      <c r="A84" s="18">
        <v>82</v>
      </c>
      <c r="B84" s="22" t="s">
        <v>233</v>
      </c>
      <c r="C84" s="11" t="s">
        <v>479</v>
      </c>
      <c r="D84" s="11" t="s">
        <v>479</v>
      </c>
      <c r="E84" s="12"/>
      <c r="F84" s="12"/>
      <c r="G84" s="12" t="s">
        <v>714</v>
      </c>
      <c r="H84" s="12" t="s">
        <v>331</v>
      </c>
      <c r="I84" s="11" t="s">
        <v>1195</v>
      </c>
    </row>
    <row r="85" spans="1:9" ht="16.2" x14ac:dyDescent="0.3">
      <c r="A85" s="18">
        <v>83</v>
      </c>
      <c r="B85" s="22" t="s">
        <v>234</v>
      </c>
      <c r="C85" s="11" t="s">
        <v>479</v>
      </c>
      <c r="D85" s="11" t="s">
        <v>479</v>
      </c>
      <c r="E85" s="12"/>
      <c r="F85" s="12"/>
      <c r="G85" s="12" t="s">
        <v>711</v>
      </c>
      <c r="H85" s="12" t="s">
        <v>331</v>
      </c>
      <c r="I85" s="11" t="s">
        <v>1195</v>
      </c>
    </row>
    <row r="86" spans="1:9" ht="16.2" x14ac:dyDescent="0.3">
      <c r="A86" s="18">
        <v>84</v>
      </c>
      <c r="B86" s="22" t="s">
        <v>480</v>
      </c>
      <c r="C86" s="11" t="s">
        <v>481</v>
      </c>
      <c r="D86" s="11" t="s">
        <v>481</v>
      </c>
      <c r="E86" s="12"/>
      <c r="F86" s="12"/>
      <c r="G86" s="12" t="s">
        <v>714</v>
      </c>
      <c r="H86" s="12" t="s">
        <v>331</v>
      </c>
      <c r="I86" s="11" t="s">
        <v>1195</v>
      </c>
    </row>
    <row r="87" spans="1:9" ht="16.2" x14ac:dyDescent="0.3">
      <c r="A87" s="18">
        <v>85</v>
      </c>
      <c r="B87" s="22" t="s">
        <v>235</v>
      </c>
      <c r="C87" s="11" t="s">
        <v>236</v>
      </c>
      <c r="D87" s="11" t="s">
        <v>236</v>
      </c>
      <c r="E87" s="12"/>
      <c r="F87" s="12"/>
      <c r="G87" s="12" t="s">
        <v>716</v>
      </c>
      <c r="H87" s="12" t="s">
        <v>333</v>
      </c>
      <c r="I87" s="11" t="s">
        <v>237</v>
      </c>
    </row>
    <row r="88" spans="1:9" ht="16.2" x14ac:dyDescent="0.3">
      <c r="A88" s="18">
        <v>86</v>
      </c>
      <c r="B88" s="22" t="s">
        <v>238</v>
      </c>
      <c r="C88" s="11" t="s">
        <v>139</v>
      </c>
      <c r="D88" s="11" t="s">
        <v>482</v>
      </c>
      <c r="E88" s="12"/>
      <c r="F88" s="12" t="s">
        <v>96</v>
      </c>
      <c r="G88" s="12" t="s">
        <v>717</v>
      </c>
      <c r="H88" s="12" t="s">
        <v>331</v>
      </c>
      <c r="I88" s="11" t="s">
        <v>1196</v>
      </c>
    </row>
    <row r="89" spans="1:9" ht="16.2" x14ac:dyDescent="0.3">
      <c r="A89" s="18">
        <v>87</v>
      </c>
      <c r="B89" s="22" t="s">
        <v>239</v>
      </c>
      <c r="C89" s="11" t="s">
        <v>121</v>
      </c>
      <c r="D89" s="11" t="s">
        <v>121</v>
      </c>
      <c r="E89" s="12"/>
      <c r="F89" s="12"/>
      <c r="G89" s="12" t="s">
        <v>718</v>
      </c>
      <c r="H89" s="12" t="s">
        <v>333</v>
      </c>
      <c r="I89" s="11" t="s">
        <v>483</v>
      </c>
    </row>
    <row r="90" spans="1:9" ht="16.2" x14ac:dyDescent="0.3">
      <c r="A90" s="18">
        <v>88</v>
      </c>
      <c r="B90" s="22" t="s">
        <v>240</v>
      </c>
      <c r="C90" s="11" t="s">
        <v>87</v>
      </c>
      <c r="D90" s="11" t="s">
        <v>87</v>
      </c>
      <c r="E90" s="12"/>
      <c r="F90" s="12"/>
      <c r="G90" s="12" t="s">
        <v>712</v>
      </c>
      <c r="H90" s="12" t="s">
        <v>331</v>
      </c>
      <c r="I90" s="11" t="s">
        <v>352</v>
      </c>
    </row>
    <row r="91" spans="1:9" ht="16.2" x14ac:dyDescent="0.3">
      <c r="A91" s="18">
        <v>89</v>
      </c>
      <c r="B91" s="22" t="s">
        <v>484</v>
      </c>
      <c r="C91" s="11" t="s">
        <v>151</v>
      </c>
      <c r="D91" s="11" t="s">
        <v>151</v>
      </c>
      <c r="E91" s="12"/>
      <c r="F91" s="12"/>
      <c r="G91" s="12" t="s">
        <v>715</v>
      </c>
      <c r="H91" s="12" t="s">
        <v>333</v>
      </c>
      <c r="I91" s="11">
        <v>94</v>
      </c>
    </row>
    <row r="92" spans="1:9" ht="16.2" x14ac:dyDescent="0.3">
      <c r="A92" s="18">
        <v>90</v>
      </c>
      <c r="B92" s="22" t="s">
        <v>241</v>
      </c>
      <c r="C92" s="11" t="s">
        <v>242</v>
      </c>
      <c r="D92" s="11" t="s">
        <v>151</v>
      </c>
      <c r="E92" s="12"/>
      <c r="F92" s="12"/>
      <c r="G92" s="12" t="s">
        <v>714</v>
      </c>
      <c r="H92" s="12" t="s">
        <v>333</v>
      </c>
      <c r="I92" s="11">
        <v>94</v>
      </c>
    </row>
    <row r="93" spans="1:9" ht="16.2" x14ac:dyDescent="0.3">
      <c r="A93" s="18">
        <v>91</v>
      </c>
      <c r="B93" s="22" t="s">
        <v>485</v>
      </c>
      <c r="C93" s="11" t="s">
        <v>243</v>
      </c>
      <c r="D93" s="11" t="s">
        <v>151</v>
      </c>
      <c r="E93" s="12"/>
      <c r="F93" s="12"/>
      <c r="G93" s="12" t="s">
        <v>717</v>
      </c>
      <c r="H93" s="12" t="s">
        <v>333</v>
      </c>
      <c r="I93" s="11">
        <v>94</v>
      </c>
    </row>
    <row r="94" spans="1:9" ht="16.2" x14ac:dyDescent="0.3">
      <c r="A94" s="18">
        <v>92</v>
      </c>
      <c r="B94" s="22" t="s">
        <v>353</v>
      </c>
      <c r="C94" s="11" t="s">
        <v>486</v>
      </c>
      <c r="D94" s="11" t="s">
        <v>90</v>
      </c>
      <c r="E94" s="12"/>
      <c r="F94" s="12"/>
      <c r="G94" s="12" t="s">
        <v>718</v>
      </c>
      <c r="H94" s="12" t="s">
        <v>331</v>
      </c>
      <c r="I94" s="11" t="s">
        <v>244</v>
      </c>
    </row>
    <row r="95" spans="1:9" ht="16.2" x14ac:dyDescent="0.3">
      <c r="A95" s="18">
        <v>93</v>
      </c>
      <c r="B95" s="22" t="s">
        <v>245</v>
      </c>
      <c r="C95" s="11" t="s">
        <v>486</v>
      </c>
      <c r="D95" s="11" t="s">
        <v>90</v>
      </c>
      <c r="E95" s="12"/>
      <c r="F95" s="12"/>
      <c r="G95" s="12" t="s">
        <v>719</v>
      </c>
      <c r="H95" s="12" t="s">
        <v>331</v>
      </c>
      <c r="I95" s="11" t="s">
        <v>244</v>
      </c>
    </row>
    <row r="96" spans="1:9" ht="16.2" x14ac:dyDescent="0.3">
      <c r="A96" s="18">
        <v>94</v>
      </c>
      <c r="B96" s="22" t="s">
        <v>246</v>
      </c>
      <c r="C96" s="11" t="s">
        <v>247</v>
      </c>
      <c r="D96" s="11" t="s">
        <v>90</v>
      </c>
      <c r="E96" s="12"/>
      <c r="F96" s="12"/>
      <c r="G96" s="12" t="s">
        <v>719</v>
      </c>
      <c r="H96" s="12" t="s">
        <v>331</v>
      </c>
      <c r="I96" s="11" t="s">
        <v>244</v>
      </c>
    </row>
    <row r="97" spans="1:9" ht="16.2" x14ac:dyDescent="0.3">
      <c r="A97" s="18">
        <v>95</v>
      </c>
      <c r="B97" s="22" t="s">
        <v>354</v>
      </c>
      <c r="C97" s="11" t="s">
        <v>248</v>
      </c>
      <c r="D97" s="11" t="s">
        <v>249</v>
      </c>
      <c r="E97" s="12"/>
      <c r="F97" s="12"/>
      <c r="G97" s="12" t="s">
        <v>718</v>
      </c>
      <c r="H97" s="12" t="s">
        <v>331</v>
      </c>
      <c r="I97" s="11" t="s">
        <v>244</v>
      </c>
    </row>
    <row r="98" spans="1:9" ht="16.2" x14ac:dyDescent="0.3">
      <c r="A98" s="18">
        <v>96</v>
      </c>
      <c r="B98" s="22" t="s">
        <v>250</v>
      </c>
      <c r="C98" s="11" t="s">
        <v>248</v>
      </c>
      <c r="D98" s="11" t="s">
        <v>249</v>
      </c>
      <c r="E98" s="12"/>
      <c r="F98" s="12"/>
      <c r="G98" s="12" t="s">
        <v>719</v>
      </c>
      <c r="H98" s="12" t="s">
        <v>331</v>
      </c>
      <c r="I98" s="11" t="s">
        <v>244</v>
      </c>
    </row>
    <row r="99" spans="1:9" ht="16.2" x14ac:dyDescent="0.3">
      <c r="A99" s="18">
        <v>97</v>
      </c>
      <c r="B99" s="22" t="s">
        <v>251</v>
      </c>
      <c r="C99" s="11" t="s">
        <v>248</v>
      </c>
      <c r="D99" s="11" t="s">
        <v>249</v>
      </c>
      <c r="E99" s="12"/>
      <c r="F99" s="12"/>
      <c r="G99" s="12" t="s">
        <v>718</v>
      </c>
      <c r="H99" s="12" t="s">
        <v>331</v>
      </c>
      <c r="I99" s="11" t="s">
        <v>244</v>
      </c>
    </row>
    <row r="100" spans="1:9" ht="16.2" x14ac:dyDescent="0.3">
      <c r="A100" s="18">
        <v>98</v>
      </c>
      <c r="B100" s="22" t="s">
        <v>487</v>
      </c>
      <c r="C100" s="11" t="s">
        <v>248</v>
      </c>
      <c r="D100" s="11" t="s">
        <v>249</v>
      </c>
      <c r="E100" s="12"/>
      <c r="F100" s="12"/>
      <c r="G100" s="12" t="s">
        <v>718</v>
      </c>
      <c r="H100" s="12" t="s">
        <v>331</v>
      </c>
      <c r="I100" s="11" t="s">
        <v>244</v>
      </c>
    </row>
    <row r="101" spans="1:9" ht="16.2" x14ac:dyDescent="0.3">
      <c r="A101" s="18">
        <v>99</v>
      </c>
      <c r="B101" s="22" t="s">
        <v>488</v>
      </c>
      <c r="C101" s="11" t="s">
        <v>248</v>
      </c>
      <c r="D101" s="11" t="s">
        <v>249</v>
      </c>
      <c r="E101" s="12"/>
      <c r="F101" s="12"/>
      <c r="G101" s="12" t="s">
        <v>718</v>
      </c>
      <c r="H101" s="12" t="s">
        <v>331</v>
      </c>
      <c r="I101" s="11" t="s">
        <v>244</v>
      </c>
    </row>
    <row r="102" spans="1:9" ht="16.2" x14ac:dyDescent="0.3">
      <c r="A102" s="18">
        <v>100</v>
      </c>
      <c r="B102" s="22" t="s">
        <v>252</v>
      </c>
      <c r="C102" s="11" t="s">
        <v>229</v>
      </c>
      <c r="D102" s="11" t="s">
        <v>151</v>
      </c>
      <c r="E102" s="12"/>
      <c r="F102" s="12"/>
      <c r="G102" s="12" t="s">
        <v>719</v>
      </c>
      <c r="H102" s="12" t="s">
        <v>331</v>
      </c>
      <c r="I102" s="11" t="s">
        <v>244</v>
      </c>
    </row>
    <row r="103" spans="1:9" ht="16.2" x14ac:dyDescent="0.3">
      <c r="A103" s="18">
        <v>101</v>
      </c>
      <c r="B103" s="22" t="s">
        <v>253</v>
      </c>
      <c r="C103" s="11" t="s">
        <v>254</v>
      </c>
      <c r="D103" s="11" t="s">
        <v>90</v>
      </c>
      <c r="E103" s="12"/>
      <c r="F103" s="12"/>
      <c r="G103" s="12" t="s">
        <v>720</v>
      </c>
      <c r="H103" s="12" t="s">
        <v>333</v>
      </c>
      <c r="I103" s="11" t="s">
        <v>244</v>
      </c>
    </row>
    <row r="104" spans="1:9" ht="16.2" x14ac:dyDescent="0.3">
      <c r="A104" s="18">
        <v>102</v>
      </c>
      <c r="B104" s="22" t="s">
        <v>255</v>
      </c>
      <c r="C104" s="11" t="s">
        <v>256</v>
      </c>
      <c r="D104" s="11" t="s">
        <v>257</v>
      </c>
      <c r="E104" s="12"/>
      <c r="F104" s="12"/>
      <c r="G104" s="12" t="s">
        <v>717</v>
      </c>
      <c r="H104" s="12" t="s">
        <v>333</v>
      </c>
      <c r="I104" s="11" t="s">
        <v>489</v>
      </c>
    </row>
    <row r="105" spans="1:9" ht="16.2" x14ac:dyDescent="0.3">
      <c r="A105" s="18">
        <v>103</v>
      </c>
      <c r="B105" s="22" t="s">
        <v>258</v>
      </c>
      <c r="C105" s="11" t="s">
        <v>355</v>
      </c>
      <c r="D105" s="11" t="s">
        <v>259</v>
      </c>
      <c r="E105" s="12"/>
      <c r="F105" s="12"/>
      <c r="G105" s="12" t="s">
        <v>713</v>
      </c>
      <c r="H105" s="12" t="s">
        <v>111</v>
      </c>
      <c r="I105" s="11" t="s">
        <v>260</v>
      </c>
    </row>
    <row r="106" spans="1:9" ht="16.2" x14ac:dyDescent="0.3">
      <c r="A106" s="18">
        <v>104</v>
      </c>
      <c r="B106" s="22" t="s">
        <v>261</v>
      </c>
      <c r="C106" s="11" t="s">
        <v>355</v>
      </c>
      <c r="D106" s="11" t="s">
        <v>259</v>
      </c>
      <c r="E106" s="12"/>
      <c r="F106" s="12"/>
      <c r="G106" s="12" t="s">
        <v>718</v>
      </c>
      <c r="H106" s="12" t="s">
        <v>111</v>
      </c>
      <c r="I106" s="11" t="s">
        <v>260</v>
      </c>
    </row>
    <row r="107" spans="1:9" ht="16.2" x14ac:dyDescent="0.3">
      <c r="A107" s="18">
        <v>105</v>
      </c>
      <c r="B107" s="22" t="s">
        <v>262</v>
      </c>
      <c r="C107" s="11" t="s">
        <v>355</v>
      </c>
      <c r="D107" s="11" t="s">
        <v>259</v>
      </c>
      <c r="E107" s="12"/>
      <c r="F107" s="12"/>
      <c r="G107" s="12" t="s">
        <v>718</v>
      </c>
      <c r="H107" s="12" t="s">
        <v>111</v>
      </c>
      <c r="I107" s="11" t="s">
        <v>260</v>
      </c>
    </row>
    <row r="108" spans="1:9" ht="16.2" x14ac:dyDescent="0.3">
      <c r="A108" s="18">
        <v>106</v>
      </c>
      <c r="B108" s="22" t="s">
        <v>356</v>
      </c>
      <c r="C108" s="11" t="s">
        <v>355</v>
      </c>
      <c r="D108" s="11" t="s">
        <v>259</v>
      </c>
      <c r="E108" s="12"/>
      <c r="F108" s="12"/>
      <c r="G108" s="12" t="s">
        <v>718</v>
      </c>
      <c r="H108" s="12" t="s">
        <v>111</v>
      </c>
      <c r="I108" s="11" t="s">
        <v>260</v>
      </c>
    </row>
    <row r="109" spans="1:9" ht="16.2" x14ac:dyDescent="0.3">
      <c r="A109" s="18">
        <v>107</v>
      </c>
      <c r="B109" s="22" t="s">
        <v>263</v>
      </c>
      <c r="C109" s="11" t="s">
        <v>355</v>
      </c>
      <c r="D109" s="11" t="s">
        <v>259</v>
      </c>
      <c r="E109" s="12"/>
      <c r="F109" s="12"/>
      <c r="G109" s="12" t="s">
        <v>718</v>
      </c>
      <c r="H109" s="12" t="s">
        <v>111</v>
      </c>
      <c r="I109" s="11" t="s">
        <v>260</v>
      </c>
    </row>
    <row r="110" spans="1:9" ht="16.2" x14ac:dyDescent="0.3">
      <c r="A110" s="18">
        <v>108</v>
      </c>
      <c r="B110" s="22" t="s">
        <v>357</v>
      </c>
      <c r="C110" s="11" t="s">
        <v>355</v>
      </c>
      <c r="D110" s="11" t="s">
        <v>259</v>
      </c>
      <c r="E110" s="12"/>
      <c r="F110" s="12"/>
      <c r="G110" s="12" t="s">
        <v>718</v>
      </c>
      <c r="H110" s="12" t="s">
        <v>111</v>
      </c>
      <c r="I110" s="11" t="s">
        <v>260</v>
      </c>
    </row>
    <row r="111" spans="1:9" ht="16.2" x14ac:dyDescent="0.3">
      <c r="A111" s="18">
        <v>109</v>
      </c>
      <c r="B111" s="22" t="s">
        <v>264</v>
      </c>
      <c r="C111" s="11" t="s">
        <v>355</v>
      </c>
      <c r="D111" s="11" t="s">
        <v>259</v>
      </c>
      <c r="E111" s="12"/>
      <c r="F111" s="12"/>
      <c r="G111" s="12" t="s">
        <v>713</v>
      </c>
      <c r="H111" s="12" t="s">
        <v>111</v>
      </c>
      <c r="I111" s="11" t="s">
        <v>260</v>
      </c>
    </row>
    <row r="112" spans="1:9" ht="16.2" x14ac:dyDescent="0.3">
      <c r="A112" s="18">
        <v>110</v>
      </c>
      <c r="B112" s="22" t="s">
        <v>265</v>
      </c>
      <c r="C112" s="11" t="s">
        <v>355</v>
      </c>
      <c r="D112" s="11" t="s">
        <v>259</v>
      </c>
      <c r="E112" s="12"/>
      <c r="F112" s="12"/>
      <c r="G112" s="12" t="s">
        <v>718</v>
      </c>
      <c r="H112" s="12" t="s">
        <v>111</v>
      </c>
      <c r="I112" s="11" t="s">
        <v>260</v>
      </c>
    </row>
    <row r="113" spans="1:9" ht="16.2" x14ac:dyDescent="0.3">
      <c r="A113" s="18">
        <v>111</v>
      </c>
      <c r="B113" s="22" t="s">
        <v>266</v>
      </c>
      <c r="C113" s="11" t="s">
        <v>355</v>
      </c>
      <c r="D113" s="11" t="s">
        <v>259</v>
      </c>
      <c r="E113" s="12"/>
      <c r="F113" s="12"/>
      <c r="G113" s="12" t="s">
        <v>718</v>
      </c>
      <c r="H113" s="12" t="s">
        <v>111</v>
      </c>
      <c r="I113" s="11" t="s">
        <v>260</v>
      </c>
    </row>
    <row r="114" spans="1:9" ht="16.2" x14ac:dyDescent="0.3">
      <c r="A114" s="18">
        <v>112</v>
      </c>
      <c r="B114" s="22" t="s">
        <v>358</v>
      </c>
      <c r="C114" s="11" t="s">
        <v>355</v>
      </c>
      <c r="D114" s="11" t="s">
        <v>259</v>
      </c>
      <c r="E114" s="12"/>
      <c r="F114" s="12"/>
      <c r="G114" s="12" t="s">
        <v>713</v>
      </c>
      <c r="H114" s="12" t="s">
        <v>111</v>
      </c>
      <c r="I114" s="11" t="s">
        <v>260</v>
      </c>
    </row>
    <row r="115" spans="1:9" ht="16.2" x14ac:dyDescent="0.3">
      <c r="A115" s="18">
        <v>113</v>
      </c>
      <c r="B115" s="22" t="s">
        <v>359</v>
      </c>
      <c r="C115" s="11" t="s">
        <v>355</v>
      </c>
      <c r="D115" s="11" t="s">
        <v>259</v>
      </c>
      <c r="E115" s="12"/>
      <c r="F115" s="12"/>
      <c r="G115" s="12" t="s">
        <v>718</v>
      </c>
      <c r="H115" s="12" t="s">
        <v>111</v>
      </c>
      <c r="I115" s="11" t="s">
        <v>260</v>
      </c>
    </row>
    <row r="116" spans="1:9" ht="16.2" x14ac:dyDescent="0.3">
      <c r="A116" s="18">
        <v>114</v>
      </c>
      <c r="B116" s="22" t="s">
        <v>360</v>
      </c>
      <c r="C116" s="11" t="s">
        <v>355</v>
      </c>
      <c r="D116" s="11" t="s">
        <v>259</v>
      </c>
      <c r="E116" s="12"/>
      <c r="F116" s="12"/>
      <c r="G116" s="12" t="s">
        <v>713</v>
      </c>
      <c r="H116" s="12" t="s">
        <v>111</v>
      </c>
      <c r="I116" s="11" t="s">
        <v>260</v>
      </c>
    </row>
    <row r="117" spans="1:9" ht="16.2" x14ac:dyDescent="0.3">
      <c r="A117" s="18">
        <v>115</v>
      </c>
      <c r="B117" s="22" t="s">
        <v>361</v>
      </c>
      <c r="C117" s="11" t="s">
        <v>355</v>
      </c>
      <c r="D117" s="11" t="s">
        <v>259</v>
      </c>
      <c r="E117" s="12"/>
      <c r="F117" s="12"/>
      <c r="G117" s="12" t="s">
        <v>718</v>
      </c>
      <c r="H117" s="12" t="s">
        <v>111</v>
      </c>
      <c r="I117" s="11" t="s">
        <v>260</v>
      </c>
    </row>
    <row r="118" spans="1:9" ht="16.2" x14ac:dyDescent="0.3">
      <c r="A118" s="18">
        <v>116</v>
      </c>
      <c r="B118" s="22" t="s">
        <v>267</v>
      </c>
      <c r="C118" s="11" t="s">
        <v>355</v>
      </c>
      <c r="D118" s="11" t="s">
        <v>259</v>
      </c>
      <c r="E118" s="12"/>
      <c r="F118" s="12"/>
      <c r="G118" s="12" t="s">
        <v>718</v>
      </c>
      <c r="H118" s="12" t="s">
        <v>111</v>
      </c>
      <c r="I118" s="11" t="s">
        <v>260</v>
      </c>
    </row>
    <row r="119" spans="1:9" ht="16.2" x14ac:dyDescent="0.3">
      <c r="A119" s="18">
        <v>117</v>
      </c>
      <c r="B119" s="22" t="s">
        <v>268</v>
      </c>
      <c r="C119" s="11" t="s">
        <v>269</v>
      </c>
      <c r="D119" s="11" t="s">
        <v>270</v>
      </c>
      <c r="E119" s="12"/>
      <c r="F119" s="12"/>
      <c r="G119" s="12" t="s">
        <v>717</v>
      </c>
      <c r="H119" s="12" t="s">
        <v>333</v>
      </c>
      <c r="I119" s="11" t="s">
        <v>490</v>
      </c>
    </row>
    <row r="120" spans="1:9" ht="16.2" x14ac:dyDescent="0.3">
      <c r="A120" s="18">
        <v>118</v>
      </c>
      <c r="B120" s="22" t="s">
        <v>271</v>
      </c>
      <c r="C120" s="11" t="s">
        <v>139</v>
      </c>
      <c r="D120" s="11" t="s">
        <v>121</v>
      </c>
      <c r="E120" s="12"/>
      <c r="F120" s="12"/>
      <c r="G120" s="12" t="s">
        <v>718</v>
      </c>
      <c r="H120" s="12" t="s">
        <v>331</v>
      </c>
      <c r="I120" s="11" t="s">
        <v>491</v>
      </c>
    </row>
    <row r="121" spans="1:9" ht="16.2" x14ac:dyDescent="0.3">
      <c r="A121" s="18">
        <v>119</v>
      </c>
      <c r="B121" s="22" t="s">
        <v>492</v>
      </c>
      <c r="C121" s="11" t="s">
        <v>151</v>
      </c>
      <c r="D121" s="11" t="s">
        <v>151</v>
      </c>
      <c r="E121" s="12"/>
      <c r="F121" s="12"/>
      <c r="G121" s="12" t="s">
        <v>720</v>
      </c>
      <c r="H121" s="12" t="s">
        <v>331</v>
      </c>
      <c r="I121" s="11">
        <v>95</v>
      </c>
    </row>
    <row r="122" spans="1:9" ht="16.2" x14ac:dyDescent="0.3">
      <c r="A122" s="18">
        <v>120</v>
      </c>
      <c r="B122" s="22" t="s">
        <v>493</v>
      </c>
      <c r="C122" s="11" t="s">
        <v>151</v>
      </c>
      <c r="D122" s="11" t="s">
        <v>151</v>
      </c>
      <c r="E122" s="12"/>
      <c r="F122" s="12"/>
      <c r="G122" s="12" t="s">
        <v>720</v>
      </c>
      <c r="H122" s="12" t="s">
        <v>333</v>
      </c>
      <c r="I122" s="11">
        <v>95</v>
      </c>
    </row>
    <row r="123" spans="1:9" ht="16.2" x14ac:dyDescent="0.3">
      <c r="A123" s="18">
        <v>121</v>
      </c>
      <c r="B123" s="22" t="s">
        <v>362</v>
      </c>
      <c r="C123" s="11"/>
      <c r="D123" s="11"/>
      <c r="E123" s="12"/>
      <c r="F123" s="12"/>
      <c r="G123" s="12" t="s">
        <v>720</v>
      </c>
      <c r="H123" s="12" t="s">
        <v>333</v>
      </c>
      <c r="I123" s="11">
        <v>95</v>
      </c>
    </row>
    <row r="124" spans="1:9" ht="16.2" x14ac:dyDescent="0.3">
      <c r="A124" s="18">
        <v>122</v>
      </c>
      <c r="B124" s="22" t="s">
        <v>272</v>
      </c>
      <c r="C124" s="11" t="s">
        <v>151</v>
      </c>
      <c r="D124" s="11" t="s">
        <v>151</v>
      </c>
      <c r="E124" s="12"/>
      <c r="F124" s="12"/>
      <c r="G124" s="12" t="s">
        <v>720</v>
      </c>
      <c r="H124" s="12" t="s">
        <v>105</v>
      </c>
      <c r="I124" s="11">
        <v>95</v>
      </c>
    </row>
    <row r="125" spans="1:9" ht="16.2" x14ac:dyDescent="0.3">
      <c r="A125" s="18">
        <v>123</v>
      </c>
      <c r="B125" s="22" t="s">
        <v>140</v>
      </c>
      <c r="C125" s="11" t="s">
        <v>81</v>
      </c>
      <c r="D125" s="11" t="s">
        <v>81</v>
      </c>
      <c r="E125" s="12"/>
      <c r="F125" s="12"/>
      <c r="G125" s="12" t="s">
        <v>720</v>
      </c>
      <c r="H125" s="12" t="s">
        <v>333</v>
      </c>
      <c r="I125" s="11">
        <v>95</v>
      </c>
    </row>
    <row r="126" spans="1:9" ht="16.2" x14ac:dyDescent="0.3">
      <c r="A126" s="18">
        <v>124</v>
      </c>
      <c r="B126" s="22" t="s">
        <v>141</v>
      </c>
      <c r="C126" s="11" t="s">
        <v>273</v>
      </c>
      <c r="D126" s="11" t="s">
        <v>274</v>
      </c>
      <c r="E126" s="12"/>
      <c r="F126" s="12"/>
      <c r="G126" s="12" t="s">
        <v>718</v>
      </c>
      <c r="H126" s="12" t="s">
        <v>333</v>
      </c>
      <c r="I126" s="11" t="s">
        <v>275</v>
      </c>
    </row>
    <row r="127" spans="1:9" ht="16.2" x14ac:dyDescent="0.3">
      <c r="A127" s="18">
        <v>125</v>
      </c>
      <c r="B127" s="22" t="s">
        <v>494</v>
      </c>
      <c r="C127" s="11" t="s">
        <v>363</v>
      </c>
      <c r="D127" s="11" t="s">
        <v>364</v>
      </c>
      <c r="E127" s="12"/>
      <c r="F127" s="12"/>
      <c r="G127" s="12" t="s">
        <v>721</v>
      </c>
      <c r="H127" s="12" t="s">
        <v>331</v>
      </c>
      <c r="I127" s="11" t="s">
        <v>142</v>
      </c>
    </row>
    <row r="128" spans="1:9" ht="16.2" x14ac:dyDescent="0.3">
      <c r="A128" s="18">
        <v>126</v>
      </c>
      <c r="B128" s="22" t="s">
        <v>495</v>
      </c>
      <c r="C128" s="11" t="s">
        <v>276</v>
      </c>
      <c r="D128" s="11" t="s">
        <v>277</v>
      </c>
      <c r="E128" s="12"/>
      <c r="F128" s="12"/>
      <c r="G128" s="12" t="s">
        <v>718</v>
      </c>
      <c r="H128" s="12" t="s">
        <v>331</v>
      </c>
      <c r="I128" s="11" t="s">
        <v>143</v>
      </c>
    </row>
    <row r="129" spans="1:9" ht="16.2" x14ac:dyDescent="0.3">
      <c r="A129" s="18">
        <v>127</v>
      </c>
      <c r="B129" s="22" t="s">
        <v>365</v>
      </c>
      <c r="C129" s="11" t="s">
        <v>363</v>
      </c>
      <c r="D129" s="11" t="s">
        <v>364</v>
      </c>
      <c r="E129" s="12"/>
      <c r="F129" s="12"/>
      <c r="G129" s="12" t="s">
        <v>719</v>
      </c>
      <c r="H129" s="12" t="s">
        <v>331</v>
      </c>
      <c r="I129" s="11" t="s">
        <v>496</v>
      </c>
    </row>
    <row r="130" spans="1:9" ht="16.2" x14ac:dyDescent="0.3">
      <c r="A130" s="18">
        <v>128</v>
      </c>
      <c r="B130" s="22" t="s">
        <v>497</v>
      </c>
      <c r="C130" s="11" t="s">
        <v>278</v>
      </c>
      <c r="D130" s="11" t="s">
        <v>278</v>
      </c>
      <c r="E130" s="12"/>
      <c r="F130" s="12"/>
      <c r="G130" s="12" t="s">
        <v>718</v>
      </c>
      <c r="H130" s="12" t="s">
        <v>331</v>
      </c>
      <c r="I130" s="11" t="s">
        <v>144</v>
      </c>
    </row>
    <row r="131" spans="1:9" ht="16.2" x14ac:dyDescent="0.3">
      <c r="A131" s="18">
        <v>129</v>
      </c>
      <c r="B131" s="22" t="s">
        <v>279</v>
      </c>
      <c r="C131" s="11" t="s">
        <v>498</v>
      </c>
      <c r="D131" s="11" t="s">
        <v>280</v>
      </c>
      <c r="E131" s="12"/>
      <c r="F131" s="12"/>
      <c r="G131" s="12" t="s">
        <v>720</v>
      </c>
      <c r="H131" s="12" t="s">
        <v>331</v>
      </c>
      <c r="I131" s="11">
        <v>96</v>
      </c>
    </row>
    <row r="132" spans="1:9" ht="16.2" x14ac:dyDescent="0.3">
      <c r="A132" s="18">
        <v>130</v>
      </c>
      <c r="B132" s="22" t="s">
        <v>499</v>
      </c>
      <c r="C132" s="11" t="s">
        <v>281</v>
      </c>
      <c r="D132" s="11" t="s">
        <v>280</v>
      </c>
      <c r="E132" s="12"/>
      <c r="F132" s="12"/>
      <c r="G132" s="12" t="s">
        <v>720</v>
      </c>
      <c r="H132" s="12" t="s">
        <v>331</v>
      </c>
      <c r="I132" s="11">
        <v>96</v>
      </c>
    </row>
    <row r="133" spans="1:9" ht="16.2" x14ac:dyDescent="0.3">
      <c r="A133" s="18">
        <v>131</v>
      </c>
      <c r="B133" s="22" t="s">
        <v>500</v>
      </c>
      <c r="C133" s="11" t="s">
        <v>282</v>
      </c>
      <c r="D133" s="11" t="s">
        <v>366</v>
      </c>
      <c r="E133" s="12"/>
      <c r="F133" s="12"/>
      <c r="G133" s="12" t="s">
        <v>717</v>
      </c>
      <c r="H133" s="12" t="s">
        <v>105</v>
      </c>
      <c r="I133" s="11">
        <v>96</v>
      </c>
    </row>
    <row r="134" spans="1:9" ht="16.2" x14ac:dyDescent="0.3">
      <c r="A134" s="18">
        <v>132</v>
      </c>
      <c r="B134" s="22" t="s">
        <v>501</v>
      </c>
      <c r="C134" s="11" t="s">
        <v>151</v>
      </c>
      <c r="D134" s="11" t="s">
        <v>151</v>
      </c>
      <c r="E134" s="12"/>
      <c r="F134" s="12"/>
      <c r="G134" s="12" t="s">
        <v>718</v>
      </c>
      <c r="H134" s="12" t="s">
        <v>111</v>
      </c>
      <c r="I134" s="11">
        <v>96</v>
      </c>
    </row>
    <row r="135" spans="1:9" ht="16.2" x14ac:dyDescent="0.3">
      <c r="A135" s="18">
        <v>133</v>
      </c>
      <c r="B135" s="22" t="s">
        <v>283</v>
      </c>
      <c r="C135" s="3" t="s">
        <v>86</v>
      </c>
      <c r="D135" s="3" t="s">
        <v>86</v>
      </c>
      <c r="E135" s="5"/>
      <c r="F135" s="5"/>
      <c r="G135" s="12" t="s">
        <v>717</v>
      </c>
      <c r="H135" s="12" t="s">
        <v>333</v>
      </c>
      <c r="I135" s="11">
        <v>96</v>
      </c>
    </row>
    <row r="136" spans="1:9" ht="16.2" x14ac:dyDescent="0.3">
      <c r="A136" s="18">
        <v>134</v>
      </c>
      <c r="B136" s="22" t="s">
        <v>367</v>
      </c>
      <c r="C136" s="3" t="s">
        <v>86</v>
      </c>
      <c r="D136" s="3" t="s">
        <v>86</v>
      </c>
      <c r="E136" s="5"/>
      <c r="F136" s="5"/>
      <c r="G136" s="12" t="s">
        <v>717</v>
      </c>
      <c r="H136" s="12" t="s">
        <v>333</v>
      </c>
      <c r="I136" s="11">
        <v>96</v>
      </c>
    </row>
    <row r="137" spans="1:9" ht="16.2" x14ac:dyDescent="0.3">
      <c r="A137" s="18">
        <v>135</v>
      </c>
      <c r="B137" s="22" t="s">
        <v>284</v>
      </c>
      <c r="C137" s="11" t="s">
        <v>151</v>
      </c>
      <c r="D137" s="11" t="s">
        <v>151</v>
      </c>
      <c r="E137" s="12"/>
      <c r="F137" s="12"/>
      <c r="G137" s="12" t="s">
        <v>720</v>
      </c>
      <c r="H137" s="12" t="s">
        <v>285</v>
      </c>
      <c r="I137" s="11">
        <v>96</v>
      </c>
    </row>
    <row r="138" spans="1:9" ht="16.2" x14ac:dyDescent="0.3">
      <c r="A138" s="18">
        <v>136</v>
      </c>
      <c r="B138" s="22" t="s">
        <v>368</v>
      </c>
      <c r="C138" s="11" t="s">
        <v>369</v>
      </c>
      <c r="D138" s="11"/>
      <c r="E138" s="12"/>
      <c r="F138" s="12"/>
      <c r="G138" s="12" t="s">
        <v>718</v>
      </c>
      <c r="H138" s="12" t="s">
        <v>111</v>
      </c>
      <c r="I138" s="11">
        <v>96</v>
      </c>
    </row>
    <row r="139" spans="1:9" ht="16.2" x14ac:dyDescent="0.3">
      <c r="A139" s="18">
        <v>137</v>
      </c>
      <c r="B139" s="22" t="s">
        <v>145</v>
      </c>
      <c r="C139" s="11"/>
      <c r="D139" s="11" t="s">
        <v>151</v>
      </c>
      <c r="E139" s="12"/>
      <c r="F139" s="12"/>
      <c r="G139" s="12" t="s">
        <v>718</v>
      </c>
      <c r="H139" s="12" t="s">
        <v>333</v>
      </c>
      <c r="I139" s="11">
        <v>96</v>
      </c>
    </row>
    <row r="140" spans="1:9" ht="16.2" x14ac:dyDescent="0.3">
      <c r="A140" s="18">
        <v>138</v>
      </c>
      <c r="B140" s="22" t="s">
        <v>502</v>
      </c>
      <c r="C140" s="11" t="s">
        <v>328</v>
      </c>
      <c r="D140" s="11" t="s">
        <v>328</v>
      </c>
      <c r="E140" s="12"/>
      <c r="F140" s="12"/>
      <c r="G140" s="12" t="s">
        <v>722</v>
      </c>
      <c r="H140" s="12" t="s">
        <v>111</v>
      </c>
      <c r="I140" s="11">
        <v>96</v>
      </c>
    </row>
    <row r="141" spans="1:9" ht="16.2" x14ac:dyDescent="0.3">
      <c r="A141" s="18">
        <v>139</v>
      </c>
      <c r="B141" s="22" t="s">
        <v>370</v>
      </c>
      <c r="C141" s="11" t="s">
        <v>146</v>
      </c>
      <c r="D141" s="11" t="s">
        <v>286</v>
      </c>
      <c r="E141" s="12"/>
      <c r="F141" s="12"/>
      <c r="G141" s="12" t="s">
        <v>723</v>
      </c>
      <c r="H141" s="12" t="s">
        <v>331</v>
      </c>
      <c r="I141" s="11">
        <v>96</v>
      </c>
    </row>
    <row r="142" spans="1:9" ht="16.2" x14ac:dyDescent="0.3">
      <c r="A142" s="18">
        <v>140</v>
      </c>
      <c r="B142" s="22" t="s">
        <v>371</v>
      </c>
      <c r="C142" s="11" t="s">
        <v>139</v>
      </c>
      <c r="D142" s="11" t="s">
        <v>149</v>
      </c>
      <c r="E142" s="12"/>
      <c r="F142" s="12"/>
      <c r="G142" s="12" t="s">
        <v>718</v>
      </c>
      <c r="H142" s="12" t="s">
        <v>332</v>
      </c>
      <c r="I142" s="11">
        <v>96</v>
      </c>
    </row>
    <row r="143" spans="1:9" ht="16.2" x14ac:dyDescent="0.3">
      <c r="A143" s="18">
        <v>141</v>
      </c>
      <c r="B143" s="22" t="s">
        <v>287</v>
      </c>
      <c r="C143" s="11" t="s">
        <v>139</v>
      </c>
      <c r="D143" s="11" t="s">
        <v>149</v>
      </c>
      <c r="E143" s="12"/>
      <c r="F143" s="12"/>
      <c r="G143" s="12" t="s">
        <v>724</v>
      </c>
      <c r="H143" s="12" t="s">
        <v>332</v>
      </c>
      <c r="I143" s="11">
        <v>96</v>
      </c>
    </row>
    <row r="144" spans="1:9" ht="16.2" x14ac:dyDescent="0.3">
      <c r="A144" s="18">
        <v>142</v>
      </c>
      <c r="B144" s="22" t="s">
        <v>503</v>
      </c>
      <c r="C144" s="11" t="s">
        <v>148</v>
      </c>
      <c r="D144" s="11" t="s">
        <v>149</v>
      </c>
      <c r="E144" s="12"/>
      <c r="F144" s="12"/>
      <c r="G144" s="12" t="s">
        <v>718</v>
      </c>
      <c r="H144" s="12" t="s">
        <v>331</v>
      </c>
      <c r="I144" s="11">
        <v>96</v>
      </c>
    </row>
    <row r="145" spans="1:9" ht="16.2" x14ac:dyDescent="0.3">
      <c r="A145" s="18">
        <v>143</v>
      </c>
      <c r="B145" s="22" t="s">
        <v>372</v>
      </c>
      <c r="C145" s="11" t="s">
        <v>148</v>
      </c>
      <c r="D145" s="11" t="s">
        <v>149</v>
      </c>
      <c r="E145" s="12"/>
      <c r="F145" s="12"/>
      <c r="G145" s="12" t="s">
        <v>718</v>
      </c>
      <c r="H145" s="12" t="s">
        <v>331</v>
      </c>
      <c r="I145" s="11">
        <v>96</v>
      </c>
    </row>
    <row r="146" spans="1:9" ht="16.2" x14ac:dyDescent="0.3">
      <c r="A146" s="18">
        <v>144</v>
      </c>
      <c r="B146" s="22" t="s">
        <v>504</v>
      </c>
      <c r="C146" s="11" t="s">
        <v>148</v>
      </c>
      <c r="D146" s="11" t="s">
        <v>149</v>
      </c>
      <c r="E146" s="12"/>
      <c r="F146" s="12"/>
      <c r="G146" s="12" t="s">
        <v>718</v>
      </c>
      <c r="H146" s="12" t="s">
        <v>331</v>
      </c>
      <c r="I146" s="11">
        <v>96</v>
      </c>
    </row>
    <row r="147" spans="1:9" ht="16.2" x14ac:dyDescent="0.3">
      <c r="A147" s="18">
        <v>145</v>
      </c>
      <c r="B147" s="22" t="s">
        <v>288</v>
      </c>
      <c r="C147" s="11" t="s">
        <v>148</v>
      </c>
      <c r="D147" s="11" t="s">
        <v>149</v>
      </c>
      <c r="E147" s="12"/>
      <c r="F147" s="12"/>
      <c r="G147" s="12" t="s">
        <v>718</v>
      </c>
      <c r="H147" s="12" t="s">
        <v>331</v>
      </c>
      <c r="I147" s="11">
        <v>96</v>
      </c>
    </row>
    <row r="148" spans="1:9" ht="16.2" x14ac:dyDescent="0.3">
      <c r="A148" s="18">
        <v>146</v>
      </c>
      <c r="B148" s="22" t="s">
        <v>289</v>
      </c>
      <c r="C148" s="11" t="s">
        <v>148</v>
      </c>
      <c r="D148" s="11" t="s">
        <v>149</v>
      </c>
      <c r="E148" s="12"/>
      <c r="F148" s="12"/>
      <c r="G148" s="12" t="s">
        <v>718</v>
      </c>
      <c r="H148" s="12" t="s">
        <v>331</v>
      </c>
      <c r="I148" s="11">
        <v>96</v>
      </c>
    </row>
    <row r="149" spans="1:9" ht="16.2" x14ac:dyDescent="0.3">
      <c r="A149" s="18">
        <v>147</v>
      </c>
      <c r="B149" s="22" t="s">
        <v>290</v>
      </c>
      <c r="C149" s="11" t="s">
        <v>148</v>
      </c>
      <c r="D149" s="11" t="s">
        <v>149</v>
      </c>
      <c r="E149" s="12"/>
      <c r="F149" s="12"/>
      <c r="G149" s="12" t="s">
        <v>718</v>
      </c>
      <c r="H149" s="12" t="s">
        <v>331</v>
      </c>
      <c r="I149" s="11">
        <v>96</v>
      </c>
    </row>
    <row r="150" spans="1:9" ht="16.2" x14ac:dyDescent="0.3">
      <c r="A150" s="18">
        <v>148</v>
      </c>
      <c r="B150" s="22" t="s">
        <v>505</v>
      </c>
      <c r="C150" s="11" t="s">
        <v>148</v>
      </c>
      <c r="D150" s="11" t="s">
        <v>149</v>
      </c>
      <c r="E150" s="12"/>
      <c r="F150" s="12"/>
      <c r="G150" s="12" t="s">
        <v>719</v>
      </c>
      <c r="H150" s="12" t="s">
        <v>331</v>
      </c>
      <c r="I150" s="11">
        <v>96</v>
      </c>
    </row>
    <row r="151" spans="1:9" ht="16.2" x14ac:dyDescent="0.3">
      <c r="A151" s="18">
        <v>149</v>
      </c>
      <c r="B151" s="22" t="s">
        <v>291</v>
      </c>
      <c r="C151" s="11" t="s">
        <v>148</v>
      </c>
      <c r="D151" s="11" t="s">
        <v>149</v>
      </c>
      <c r="E151" s="12"/>
      <c r="F151" s="12"/>
      <c r="G151" s="12" t="s">
        <v>718</v>
      </c>
      <c r="H151" s="12" t="s">
        <v>331</v>
      </c>
      <c r="I151" s="11">
        <v>96</v>
      </c>
    </row>
    <row r="152" spans="1:9" ht="16.2" x14ac:dyDescent="0.3">
      <c r="A152" s="18">
        <v>150</v>
      </c>
      <c r="B152" s="22" t="s">
        <v>506</v>
      </c>
      <c r="C152" s="11" t="s">
        <v>148</v>
      </c>
      <c r="D152" s="11" t="s">
        <v>149</v>
      </c>
      <c r="E152" s="12"/>
      <c r="F152" s="12"/>
      <c r="G152" s="12" t="s">
        <v>718</v>
      </c>
      <c r="H152" s="12" t="s">
        <v>331</v>
      </c>
      <c r="I152" s="11">
        <v>96</v>
      </c>
    </row>
    <row r="153" spans="1:9" ht="16.2" x14ac:dyDescent="0.3">
      <c r="A153" s="18">
        <v>151</v>
      </c>
      <c r="B153" s="22" t="s">
        <v>507</v>
      </c>
      <c r="C153" s="11" t="s">
        <v>148</v>
      </c>
      <c r="D153" s="11" t="s">
        <v>149</v>
      </c>
      <c r="E153" s="12"/>
      <c r="F153" s="12"/>
      <c r="G153" s="12" t="s">
        <v>718</v>
      </c>
      <c r="H153" s="12" t="s">
        <v>331</v>
      </c>
      <c r="I153" s="11">
        <v>96</v>
      </c>
    </row>
    <row r="154" spans="1:9" ht="16.2" x14ac:dyDescent="0.3">
      <c r="A154" s="18">
        <v>152</v>
      </c>
      <c r="B154" s="22" t="s">
        <v>373</v>
      </c>
      <c r="C154" s="11" t="s">
        <v>148</v>
      </c>
      <c r="D154" s="11" t="s">
        <v>149</v>
      </c>
      <c r="E154" s="12"/>
      <c r="F154" s="12"/>
      <c r="G154" s="12" t="s">
        <v>718</v>
      </c>
      <c r="H154" s="12" t="s">
        <v>331</v>
      </c>
      <c r="I154" s="11">
        <v>96</v>
      </c>
    </row>
    <row r="155" spans="1:9" ht="16.2" x14ac:dyDescent="0.3">
      <c r="A155" s="18">
        <v>153</v>
      </c>
      <c r="B155" s="22" t="s">
        <v>508</v>
      </c>
      <c r="C155" s="11" t="s">
        <v>148</v>
      </c>
      <c r="D155" s="11" t="s">
        <v>149</v>
      </c>
      <c r="E155" s="12"/>
      <c r="F155" s="12"/>
      <c r="G155" s="12" t="s">
        <v>718</v>
      </c>
      <c r="H155" s="12" t="s">
        <v>331</v>
      </c>
      <c r="I155" s="11">
        <v>96</v>
      </c>
    </row>
    <row r="156" spans="1:9" ht="16.2" x14ac:dyDescent="0.3">
      <c r="A156" s="18">
        <v>154</v>
      </c>
      <c r="B156" s="22" t="s">
        <v>292</v>
      </c>
      <c r="C156" s="11" t="s">
        <v>148</v>
      </c>
      <c r="D156" s="11" t="s">
        <v>149</v>
      </c>
      <c r="E156" s="12"/>
      <c r="F156" s="12"/>
      <c r="G156" s="12" t="s">
        <v>718</v>
      </c>
      <c r="H156" s="12" t="s">
        <v>331</v>
      </c>
      <c r="I156" s="11">
        <v>96</v>
      </c>
    </row>
    <row r="157" spans="1:9" ht="16.2" x14ac:dyDescent="0.3">
      <c r="A157" s="18">
        <v>155</v>
      </c>
      <c r="B157" s="22" t="s">
        <v>293</v>
      </c>
      <c r="C157" s="3" t="s">
        <v>86</v>
      </c>
      <c r="D157" s="3" t="s">
        <v>86</v>
      </c>
      <c r="E157" s="5"/>
      <c r="F157" s="5"/>
      <c r="G157" s="12" t="s">
        <v>717</v>
      </c>
      <c r="H157" s="12" t="s">
        <v>111</v>
      </c>
      <c r="I157" s="11">
        <v>96</v>
      </c>
    </row>
    <row r="158" spans="1:9" ht="16.2" x14ac:dyDescent="0.3">
      <c r="A158" s="18">
        <v>156</v>
      </c>
      <c r="B158" s="22" t="s">
        <v>374</v>
      </c>
      <c r="C158" s="3" t="s">
        <v>86</v>
      </c>
      <c r="D158" s="3" t="s">
        <v>86</v>
      </c>
      <c r="E158" s="5"/>
      <c r="F158" s="5"/>
      <c r="G158" s="12" t="s">
        <v>717</v>
      </c>
      <c r="H158" s="12" t="s">
        <v>331</v>
      </c>
      <c r="I158" s="11">
        <v>96</v>
      </c>
    </row>
    <row r="159" spans="1:9" ht="16.2" x14ac:dyDescent="0.3">
      <c r="A159" s="18">
        <v>157</v>
      </c>
      <c r="B159" s="22" t="s">
        <v>294</v>
      </c>
      <c r="C159" s="11" t="s">
        <v>139</v>
      </c>
      <c r="D159" s="11" t="s">
        <v>149</v>
      </c>
      <c r="E159" s="12"/>
      <c r="F159" s="12"/>
      <c r="G159" s="12" t="s">
        <v>718</v>
      </c>
      <c r="H159" s="12" t="s">
        <v>332</v>
      </c>
      <c r="I159" s="11">
        <v>96</v>
      </c>
    </row>
    <row r="160" spans="1:9" ht="16.2" x14ac:dyDescent="0.3">
      <c r="A160" s="18">
        <v>158</v>
      </c>
      <c r="B160" s="22" t="s">
        <v>375</v>
      </c>
      <c r="C160" s="11" t="s">
        <v>139</v>
      </c>
      <c r="D160" s="11" t="s">
        <v>149</v>
      </c>
      <c r="E160" s="12"/>
      <c r="F160" s="12"/>
      <c r="G160" s="12" t="s">
        <v>719</v>
      </c>
      <c r="H160" s="12" t="s">
        <v>332</v>
      </c>
      <c r="I160" s="11">
        <v>96</v>
      </c>
    </row>
    <row r="161" spans="1:9" ht="16.2" x14ac:dyDescent="0.3">
      <c r="A161" s="18">
        <v>159</v>
      </c>
      <c r="B161" s="22" t="s">
        <v>295</v>
      </c>
      <c r="C161" s="11" t="s">
        <v>139</v>
      </c>
      <c r="D161" s="11" t="s">
        <v>149</v>
      </c>
      <c r="E161" s="12"/>
      <c r="F161" s="12"/>
      <c r="G161" s="12" t="s">
        <v>718</v>
      </c>
      <c r="H161" s="12" t="s">
        <v>332</v>
      </c>
      <c r="I161" s="11">
        <v>96</v>
      </c>
    </row>
    <row r="162" spans="1:9" ht="16.2" x14ac:dyDescent="0.3">
      <c r="A162" s="18">
        <v>160</v>
      </c>
      <c r="B162" s="22" t="s">
        <v>376</v>
      </c>
      <c r="C162" s="11" t="s">
        <v>139</v>
      </c>
      <c r="D162" s="11" t="s">
        <v>509</v>
      </c>
      <c r="E162" s="12"/>
      <c r="F162" s="12"/>
      <c r="G162" s="12" t="s">
        <v>718</v>
      </c>
      <c r="H162" s="12" t="s">
        <v>332</v>
      </c>
      <c r="I162" s="11">
        <v>96</v>
      </c>
    </row>
    <row r="163" spans="1:9" ht="16.2" x14ac:dyDescent="0.3">
      <c r="A163" s="18">
        <v>161</v>
      </c>
      <c r="B163" s="22" t="s">
        <v>296</v>
      </c>
      <c r="C163" s="11" t="s">
        <v>139</v>
      </c>
      <c r="D163" s="11" t="s">
        <v>149</v>
      </c>
      <c r="E163" s="12"/>
      <c r="F163" s="12"/>
      <c r="G163" s="12" t="s">
        <v>718</v>
      </c>
      <c r="H163" s="12" t="s">
        <v>332</v>
      </c>
      <c r="I163" s="11">
        <v>96</v>
      </c>
    </row>
    <row r="164" spans="1:9" ht="16.2" x14ac:dyDescent="0.3">
      <c r="A164" s="18">
        <v>162</v>
      </c>
      <c r="B164" s="22" t="s">
        <v>297</v>
      </c>
      <c r="C164" s="11" t="s">
        <v>139</v>
      </c>
      <c r="D164" s="11" t="s">
        <v>149</v>
      </c>
      <c r="E164" s="12"/>
      <c r="F164" s="12"/>
      <c r="G164" s="12" t="s">
        <v>718</v>
      </c>
      <c r="H164" s="12" t="s">
        <v>332</v>
      </c>
      <c r="I164" s="11">
        <v>96</v>
      </c>
    </row>
    <row r="165" spans="1:9" ht="16.2" x14ac:dyDescent="0.3">
      <c r="A165" s="18">
        <v>163</v>
      </c>
      <c r="B165" s="22" t="s">
        <v>510</v>
      </c>
      <c r="C165" s="11" t="s">
        <v>377</v>
      </c>
      <c r="D165" s="11" t="s">
        <v>298</v>
      </c>
      <c r="E165" s="12"/>
      <c r="F165" s="12"/>
      <c r="G165" s="12" t="s">
        <v>718</v>
      </c>
      <c r="H165" s="12" t="s">
        <v>108</v>
      </c>
      <c r="I165" s="11">
        <v>96</v>
      </c>
    </row>
    <row r="166" spans="1:9" ht="16.2" x14ac:dyDescent="0.3">
      <c r="A166" s="18">
        <v>164</v>
      </c>
      <c r="B166" s="22" t="s">
        <v>378</v>
      </c>
      <c r="C166" s="11" t="s">
        <v>379</v>
      </c>
      <c r="D166" s="11" t="s">
        <v>139</v>
      </c>
      <c r="E166" s="12"/>
      <c r="F166" s="12"/>
      <c r="G166" s="12" t="s">
        <v>718</v>
      </c>
      <c r="H166" s="12" t="s">
        <v>332</v>
      </c>
      <c r="I166" s="11">
        <v>96</v>
      </c>
    </row>
    <row r="167" spans="1:9" ht="16.2" x14ac:dyDescent="0.3">
      <c r="A167" s="18">
        <v>165</v>
      </c>
      <c r="B167" s="22" t="s">
        <v>147</v>
      </c>
      <c r="C167" s="11" t="s">
        <v>148</v>
      </c>
      <c r="D167" s="11" t="s">
        <v>149</v>
      </c>
      <c r="E167" s="12"/>
      <c r="F167" s="12"/>
      <c r="G167" s="12" t="s">
        <v>719</v>
      </c>
      <c r="H167" s="12" t="s">
        <v>331</v>
      </c>
      <c r="I167" s="11">
        <v>96</v>
      </c>
    </row>
    <row r="168" spans="1:9" ht="16.2" x14ac:dyDescent="0.3">
      <c r="A168" s="18">
        <v>166</v>
      </c>
      <c r="B168" s="22" t="s">
        <v>511</v>
      </c>
      <c r="C168" s="11" t="s">
        <v>150</v>
      </c>
      <c r="D168" s="11" t="s">
        <v>512</v>
      </c>
      <c r="E168" s="12"/>
      <c r="F168" s="12"/>
      <c r="G168" s="12" t="s">
        <v>713</v>
      </c>
      <c r="H168" s="12" t="s">
        <v>105</v>
      </c>
      <c r="I168" s="11">
        <v>96</v>
      </c>
    </row>
    <row r="169" spans="1:9" ht="16.2" x14ac:dyDescent="0.3">
      <c r="A169" s="18">
        <v>167</v>
      </c>
      <c r="B169" s="22" t="s">
        <v>513</v>
      </c>
      <c r="C169" s="11" t="s">
        <v>514</v>
      </c>
      <c r="D169" s="11" t="s">
        <v>514</v>
      </c>
      <c r="E169" s="12"/>
      <c r="F169" s="12"/>
      <c r="G169" s="12" t="s">
        <v>718</v>
      </c>
      <c r="H169" s="12" t="s">
        <v>333</v>
      </c>
      <c r="I169" s="11" t="s">
        <v>515</v>
      </c>
    </row>
    <row r="170" spans="1:9" ht="16.2" x14ac:dyDescent="0.3">
      <c r="A170" s="18">
        <v>168</v>
      </c>
      <c r="B170" s="22" t="s">
        <v>516</v>
      </c>
      <c r="C170" s="11" t="s">
        <v>95</v>
      </c>
      <c r="D170" s="11" t="s">
        <v>274</v>
      </c>
      <c r="E170" s="12"/>
      <c r="F170" s="12"/>
      <c r="G170" s="12" t="s">
        <v>713</v>
      </c>
      <c r="H170" s="12" t="s">
        <v>331</v>
      </c>
      <c r="I170" s="11" t="s">
        <v>515</v>
      </c>
    </row>
    <row r="171" spans="1:9" ht="16.2" x14ac:dyDescent="0.3">
      <c r="A171" s="18">
        <v>169</v>
      </c>
      <c r="B171" s="22" t="s">
        <v>519</v>
      </c>
      <c r="C171" s="11" t="s">
        <v>520</v>
      </c>
      <c r="D171" s="11" t="s">
        <v>517</v>
      </c>
      <c r="E171" s="12"/>
      <c r="F171" s="12"/>
      <c r="G171" s="12" t="s">
        <v>718</v>
      </c>
      <c r="H171" s="12" t="s">
        <v>333</v>
      </c>
      <c r="I171" s="11" t="s">
        <v>518</v>
      </c>
    </row>
    <row r="172" spans="1:9" ht="16.2" x14ac:dyDescent="0.3">
      <c r="A172" s="18">
        <v>170</v>
      </c>
      <c r="B172" s="22" t="s">
        <v>521</v>
      </c>
      <c r="C172" s="11" t="s">
        <v>522</v>
      </c>
      <c r="D172" s="11" t="s">
        <v>522</v>
      </c>
      <c r="E172" s="12"/>
      <c r="F172" s="12"/>
      <c r="G172" s="12" t="s">
        <v>719</v>
      </c>
      <c r="H172" s="12" t="s">
        <v>331</v>
      </c>
      <c r="I172" s="11" t="s">
        <v>523</v>
      </c>
    </row>
    <row r="173" spans="1:9" ht="16.2" x14ac:dyDescent="0.3">
      <c r="A173" s="18">
        <v>171</v>
      </c>
      <c r="B173" s="22" t="s">
        <v>524</v>
      </c>
      <c r="C173" s="11" t="s">
        <v>125</v>
      </c>
      <c r="D173" s="11" t="s">
        <v>125</v>
      </c>
      <c r="E173" s="12"/>
      <c r="F173" s="12"/>
      <c r="G173" s="12" t="s">
        <v>725</v>
      </c>
      <c r="H173" s="12" t="s">
        <v>331</v>
      </c>
      <c r="I173" s="11" t="s">
        <v>525</v>
      </c>
    </row>
    <row r="174" spans="1:9" ht="16.2" x14ac:dyDescent="0.3">
      <c r="A174" s="18">
        <v>172</v>
      </c>
      <c r="B174" s="22" t="s">
        <v>526</v>
      </c>
      <c r="C174" s="11" t="s">
        <v>527</v>
      </c>
      <c r="D174" s="11" t="s">
        <v>528</v>
      </c>
      <c r="E174" s="12"/>
      <c r="F174" s="12"/>
      <c r="G174" s="12" t="s">
        <v>726</v>
      </c>
      <c r="H174" s="12" t="s">
        <v>331</v>
      </c>
      <c r="I174" s="11" t="s">
        <v>529</v>
      </c>
    </row>
    <row r="175" spans="1:9" ht="16.2" x14ac:dyDescent="0.3">
      <c r="A175" s="18">
        <v>173</v>
      </c>
      <c r="B175" s="22" t="s">
        <v>530</v>
      </c>
      <c r="C175" s="11" t="s">
        <v>531</v>
      </c>
      <c r="D175" s="11" t="s">
        <v>531</v>
      </c>
      <c r="E175" s="12"/>
      <c r="F175" s="12"/>
      <c r="G175" s="12" t="s">
        <v>718</v>
      </c>
      <c r="H175" s="12" t="s">
        <v>331</v>
      </c>
      <c r="I175" s="11" t="s">
        <v>152</v>
      </c>
    </row>
    <row r="176" spans="1:9" ht="16.2" x14ac:dyDescent="0.3">
      <c r="A176" s="18">
        <v>174</v>
      </c>
      <c r="B176" s="22" t="s">
        <v>532</v>
      </c>
      <c r="C176" s="11" t="s">
        <v>533</v>
      </c>
      <c r="D176" s="11" t="s">
        <v>249</v>
      </c>
      <c r="E176" s="12"/>
      <c r="F176" s="12"/>
      <c r="G176" s="12" t="s">
        <v>717</v>
      </c>
      <c r="H176" s="12" t="s">
        <v>331</v>
      </c>
      <c r="I176" s="11" t="s">
        <v>534</v>
      </c>
    </row>
    <row r="177" spans="1:9" ht="16.2" x14ac:dyDescent="0.3">
      <c r="A177" s="18">
        <v>175</v>
      </c>
      <c r="B177" s="22" t="s">
        <v>535</v>
      </c>
      <c r="C177" s="11" t="s">
        <v>536</v>
      </c>
      <c r="D177" s="11" t="s">
        <v>537</v>
      </c>
      <c r="E177" s="12"/>
      <c r="F177" s="12"/>
      <c r="G177" s="12" t="s">
        <v>727</v>
      </c>
      <c r="H177" s="12" t="s">
        <v>331</v>
      </c>
      <c r="I177" s="11" t="s">
        <v>534</v>
      </c>
    </row>
    <row r="178" spans="1:9" ht="16.2" x14ac:dyDescent="0.3">
      <c r="A178" s="18">
        <v>176</v>
      </c>
      <c r="B178" s="22" t="s">
        <v>539</v>
      </c>
      <c r="C178" s="11" t="s">
        <v>540</v>
      </c>
      <c r="D178" s="11" t="s">
        <v>541</v>
      </c>
      <c r="E178" s="12"/>
      <c r="F178" s="12"/>
      <c r="G178" s="12" t="s">
        <v>718</v>
      </c>
      <c r="H178" s="12" t="s">
        <v>333</v>
      </c>
      <c r="I178" s="11" t="s">
        <v>542</v>
      </c>
    </row>
    <row r="179" spans="1:9" ht="16.2" x14ac:dyDescent="0.3">
      <c r="A179" s="18">
        <v>177</v>
      </c>
      <c r="B179" s="22" t="s">
        <v>543</v>
      </c>
      <c r="C179" s="11" t="s">
        <v>151</v>
      </c>
      <c r="D179" s="11" t="s">
        <v>544</v>
      </c>
      <c r="E179" s="12"/>
      <c r="F179" s="12"/>
      <c r="G179" s="12" t="s">
        <v>718</v>
      </c>
      <c r="H179" s="12" t="s">
        <v>331</v>
      </c>
      <c r="I179" s="11" t="s">
        <v>542</v>
      </c>
    </row>
    <row r="180" spans="1:9" ht="16.2" x14ac:dyDescent="0.3">
      <c r="A180" s="18">
        <v>178</v>
      </c>
      <c r="B180" s="22" t="s">
        <v>545</v>
      </c>
      <c r="C180" s="11" t="s">
        <v>546</v>
      </c>
      <c r="D180" s="11" t="s">
        <v>537</v>
      </c>
      <c r="E180" s="12"/>
      <c r="F180" s="12"/>
      <c r="G180" s="12" t="s">
        <v>718</v>
      </c>
      <c r="H180" s="12" t="s">
        <v>331</v>
      </c>
      <c r="I180" s="11" t="s">
        <v>542</v>
      </c>
    </row>
    <row r="181" spans="1:9" ht="16.2" x14ac:dyDescent="0.3">
      <c r="A181" s="18">
        <v>179</v>
      </c>
      <c r="B181" s="22" t="s">
        <v>547</v>
      </c>
      <c r="C181" s="11" t="s">
        <v>202</v>
      </c>
      <c r="D181" s="11" t="s">
        <v>151</v>
      </c>
      <c r="E181" s="12"/>
      <c r="F181" s="12"/>
      <c r="G181" s="12" t="s">
        <v>709</v>
      </c>
      <c r="H181" s="12" t="s">
        <v>333</v>
      </c>
      <c r="I181" s="11" t="s">
        <v>542</v>
      </c>
    </row>
    <row r="182" spans="1:9" ht="16.2" x14ac:dyDescent="0.3">
      <c r="A182" s="18">
        <v>180</v>
      </c>
      <c r="B182" s="22" t="s">
        <v>548</v>
      </c>
      <c r="C182" s="11" t="s">
        <v>549</v>
      </c>
      <c r="D182" s="11"/>
      <c r="E182" s="12"/>
      <c r="F182" s="12"/>
      <c r="G182" s="12" t="s">
        <v>718</v>
      </c>
      <c r="H182" s="12" t="s">
        <v>105</v>
      </c>
      <c r="I182" s="11">
        <v>97</v>
      </c>
    </row>
    <row r="183" spans="1:9" ht="16.2" x14ac:dyDescent="0.3">
      <c r="A183" s="18">
        <v>181</v>
      </c>
      <c r="B183" s="22" t="s">
        <v>153</v>
      </c>
      <c r="C183" s="11"/>
      <c r="D183" s="11"/>
      <c r="E183" s="12"/>
      <c r="F183" s="12"/>
      <c r="G183" s="12" t="s">
        <v>728</v>
      </c>
      <c r="H183" s="12" t="s">
        <v>111</v>
      </c>
      <c r="I183" s="11">
        <v>97</v>
      </c>
    </row>
    <row r="184" spans="1:9" ht="16.2" x14ac:dyDescent="0.3">
      <c r="A184" s="18">
        <v>182</v>
      </c>
      <c r="B184" s="22" t="s">
        <v>550</v>
      </c>
      <c r="C184" s="11" t="s">
        <v>334</v>
      </c>
      <c r="D184" s="11" t="s">
        <v>334</v>
      </c>
      <c r="E184" s="12"/>
      <c r="F184" s="12"/>
      <c r="G184" s="12" t="s">
        <v>720</v>
      </c>
      <c r="H184" s="12" t="s">
        <v>105</v>
      </c>
      <c r="I184" s="11">
        <v>97</v>
      </c>
    </row>
    <row r="185" spans="1:9" ht="16.2" x14ac:dyDescent="0.3">
      <c r="A185" s="18">
        <v>183</v>
      </c>
      <c r="B185" s="22" t="s">
        <v>154</v>
      </c>
      <c r="C185" s="11" t="s">
        <v>151</v>
      </c>
      <c r="D185" s="11" t="s">
        <v>151</v>
      </c>
      <c r="E185" s="12"/>
      <c r="F185" s="12"/>
      <c r="G185" s="12" t="s">
        <v>718</v>
      </c>
      <c r="H185" s="12" t="s">
        <v>333</v>
      </c>
      <c r="I185" s="11">
        <v>97</v>
      </c>
    </row>
    <row r="186" spans="1:9" ht="16.2" x14ac:dyDescent="0.3">
      <c r="A186" s="18">
        <v>184</v>
      </c>
      <c r="B186" s="22" t="s">
        <v>155</v>
      </c>
      <c r="C186" s="11" t="s">
        <v>325</v>
      </c>
      <c r="D186" s="11"/>
      <c r="E186" s="12"/>
      <c r="F186" s="12"/>
      <c r="G186" s="12" t="s">
        <v>729</v>
      </c>
      <c r="H186" s="12" t="s">
        <v>111</v>
      </c>
      <c r="I186" s="11">
        <v>97</v>
      </c>
    </row>
    <row r="187" spans="1:9" ht="16.2" x14ac:dyDescent="0.3">
      <c r="A187" s="18">
        <v>185</v>
      </c>
      <c r="B187" s="22" t="s">
        <v>551</v>
      </c>
      <c r="C187" s="11" t="s">
        <v>514</v>
      </c>
      <c r="D187" s="11" t="s">
        <v>121</v>
      </c>
      <c r="E187" s="12"/>
      <c r="F187" s="12"/>
      <c r="G187" s="12" t="s">
        <v>720</v>
      </c>
      <c r="H187" s="12" t="s">
        <v>333</v>
      </c>
      <c r="I187" s="11">
        <v>97</v>
      </c>
    </row>
    <row r="188" spans="1:9" ht="16.2" x14ac:dyDescent="0.3">
      <c r="A188" s="18">
        <v>186</v>
      </c>
      <c r="B188" s="22" t="s">
        <v>552</v>
      </c>
      <c r="C188" s="11" t="s">
        <v>151</v>
      </c>
      <c r="D188" s="11"/>
      <c r="E188" s="12"/>
      <c r="F188" s="12"/>
      <c r="G188" s="12" t="s">
        <v>720</v>
      </c>
      <c r="H188" s="12" t="s">
        <v>333</v>
      </c>
      <c r="I188" s="11">
        <v>97</v>
      </c>
    </row>
    <row r="189" spans="1:9" ht="16.2" x14ac:dyDescent="0.3">
      <c r="A189" s="18">
        <v>187</v>
      </c>
      <c r="B189" s="22" t="s">
        <v>553</v>
      </c>
      <c r="C189" s="11" t="s">
        <v>554</v>
      </c>
      <c r="D189" s="11"/>
      <c r="E189" s="12"/>
      <c r="F189" s="12"/>
      <c r="G189" s="12" t="s">
        <v>720</v>
      </c>
      <c r="H189" s="12" t="s">
        <v>111</v>
      </c>
      <c r="I189" s="11">
        <v>97</v>
      </c>
    </row>
    <row r="190" spans="1:9" ht="16.2" x14ac:dyDescent="0.3">
      <c r="A190" s="18">
        <v>188</v>
      </c>
      <c r="B190" s="22" t="s">
        <v>555</v>
      </c>
      <c r="C190" s="11" t="s">
        <v>517</v>
      </c>
      <c r="D190" s="11" t="s">
        <v>517</v>
      </c>
      <c r="E190" s="12"/>
      <c r="F190" s="12"/>
      <c r="G190" s="12"/>
      <c r="H190" s="12" t="s">
        <v>333</v>
      </c>
      <c r="I190" s="11">
        <v>97</v>
      </c>
    </row>
    <row r="191" spans="1:9" ht="16.2" x14ac:dyDescent="0.3">
      <c r="A191" s="18">
        <v>189</v>
      </c>
      <c r="B191" s="22" t="s">
        <v>556</v>
      </c>
      <c r="C191" s="11" t="s">
        <v>557</v>
      </c>
      <c r="D191" s="11"/>
      <c r="E191" s="12"/>
      <c r="F191" s="12"/>
      <c r="G191" s="12" t="s">
        <v>718</v>
      </c>
      <c r="H191" s="12" t="s">
        <v>331</v>
      </c>
      <c r="I191" s="11">
        <v>97</v>
      </c>
    </row>
    <row r="192" spans="1:9" ht="16.2" x14ac:dyDescent="0.3">
      <c r="A192" s="18">
        <v>190</v>
      </c>
      <c r="B192" s="22" t="s">
        <v>558</v>
      </c>
      <c r="C192" s="11" t="s">
        <v>79</v>
      </c>
      <c r="D192" s="11" t="s">
        <v>79</v>
      </c>
      <c r="E192" s="12"/>
      <c r="F192" s="12"/>
      <c r="G192" s="12" t="s">
        <v>730</v>
      </c>
      <c r="H192" s="12" t="s">
        <v>331</v>
      </c>
      <c r="I192" s="11">
        <v>97</v>
      </c>
    </row>
    <row r="193" spans="1:9" ht="16.2" x14ac:dyDescent="0.3">
      <c r="A193" s="18">
        <v>191</v>
      </c>
      <c r="B193" s="22" t="s">
        <v>559</v>
      </c>
      <c r="C193" s="11" t="s">
        <v>560</v>
      </c>
      <c r="D193" s="11" t="s">
        <v>398</v>
      </c>
      <c r="E193" s="12"/>
      <c r="F193" s="12"/>
      <c r="G193" s="12" t="s">
        <v>719</v>
      </c>
      <c r="H193" s="12" t="s">
        <v>333</v>
      </c>
      <c r="I193" s="11" t="s">
        <v>561</v>
      </c>
    </row>
    <row r="194" spans="1:9" ht="16.2" x14ac:dyDescent="0.3">
      <c r="A194" s="18">
        <v>192</v>
      </c>
      <c r="B194" s="22" t="s">
        <v>156</v>
      </c>
      <c r="C194" s="11" t="s">
        <v>562</v>
      </c>
      <c r="D194" s="11" t="s">
        <v>563</v>
      </c>
      <c r="E194" s="12"/>
      <c r="F194" s="12"/>
      <c r="G194" s="12" t="s">
        <v>719</v>
      </c>
      <c r="H194" s="12" t="s">
        <v>331</v>
      </c>
      <c r="I194" s="11" t="s">
        <v>564</v>
      </c>
    </row>
    <row r="195" spans="1:9" ht="16.2" x14ac:dyDescent="0.3">
      <c r="A195" s="18">
        <v>193</v>
      </c>
      <c r="B195" s="22" t="s">
        <v>565</v>
      </c>
      <c r="C195" s="11" t="s">
        <v>566</v>
      </c>
      <c r="D195" s="11" t="s">
        <v>566</v>
      </c>
      <c r="E195" s="12"/>
      <c r="F195" s="12"/>
      <c r="G195" s="12" t="s">
        <v>731</v>
      </c>
      <c r="H195" s="12" t="s">
        <v>331</v>
      </c>
      <c r="I195" s="11" t="s">
        <v>567</v>
      </c>
    </row>
    <row r="196" spans="1:9" ht="16.2" x14ac:dyDescent="0.3">
      <c r="A196" s="18">
        <v>194</v>
      </c>
      <c r="B196" s="22" t="s">
        <v>568</v>
      </c>
      <c r="C196" s="11" t="s">
        <v>517</v>
      </c>
      <c r="D196" s="11" t="s">
        <v>517</v>
      </c>
      <c r="E196" s="12"/>
      <c r="F196" s="12"/>
      <c r="G196" s="12" t="s">
        <v>731</v>
      </c>
      <c r="H196" s="12" t="s">
        <v>111</v>
      </c>
      <c r="I196" s="11" t="s">
        <v>567</v>
      </c>
    </row>
    <row r="197" spans="1:9" ht="16.2" x14ac:dyDescent="0.3">
      <c r="A197" s="18">
        <v>195</v>
      </c>
      <c r="B197" s="22" t="s">
        <v>569</v>
      </c>
      <c r="C197" s="11" t="s">
        <v>570</v>
      </c>
      <c r="D197" s="11" t="s">
        <v>121</v>
      </c>
      <c r="E197" s="12">
        <v>40</v>
      </c>
      <c r="F197" s="12" t="s">
        <v>96</v>
      </c>
      <c r="G197" s="12" t="s">
        <v>718</v>
      </c>
      <c r="H197" s="12" t="s">
        <v>333</v>
      </c>
      <c r="I197" s="11" t="s">
        <v>571</v>
      </c>
    </row>
    <row r="198" spans="1:9" ht="16.2" x14ac:dyDescent="0.3">
      <c r="A198" s="18">
        <v>196</v>
      </c>
      <c r="B198" s="22" t="s">
        <v>572</v>
      </c>
      <c r="C198" s="11" t="s">
        <v>79</v>
      </c>
      <c r="D198" s="11" t="s">
        <v>79</v>
      </c>
      <c r="E198" s="12"/>
      <c r="F198" s="12"/>
      <c r="G198" s="12" t="s">
        <v>718</v>
      </c>
      <c r="H198" s="12" t="s">
        <v>111</v>
      </c>
      <c r="I198" s="11" t="s">
        <v>573</v>
      </c>
    </row>
    <row r="199" spans="1:9" ht="16.2" x14ac:dyDescent="0.3">
      <c r="A199" s="18">
        <v>197</v>
      </c>
      <c r="B199" s="22" t="s">
        <v>574</v>
      </c>
      <c r="C199" s="11" t="s">
        <v>79</v>
      </c>
      <c r="D199" s="11" t="s">
        <v>79</v>
      </c>
      <c r="E199" s="12"/>
      <c r="F199" s="12"/>
      <c r="G199" s="12" t="s">
        <v>718</v>
      </c>
      <c r="H199" s="12" t="s">
        <v>111</v>
      </c>
      <c r="I199" s="11" t="s">
        <v>573</v>
      </c>
    </row>
    <row r="200" spans="1:9" ht="16.2" x14ac:dyDescent="0.3">
      <c r="A200" s="18">
        <v>198</v>
      </c>
      <c r="B200" s="22" t="s">
        <v>575</v>
      </c>
      <c r="C200" s="11" t="s">
        <v>576</v>
      </c>
      <c r="D200" s="11" t="s">
        <v>576</v>
      </c>
      <c r="E200" s="12"/>
      <c r="F200" s="12"/>
      <c r="G200" s="12" t="s">
        <v>731</v>
      </c>
      <c r="H200" s="12" t="s">
        <v>111</v>
      </c>
      <c r="I200" s="11" t="s">
        <v>573</v>
      </c>
    </row>
    <row r="201" spans="1:9" ht="16.2" x14ac:dyDescent="0.3">
      <c r="A201" s="18">
        <v>199</v>
      </c>
      <c r="B201" s="22" t="s">
        <v>577</v>
      </c>
      <c r="C201" s="11" t="s">
        <v>517</v>
      </c>
      <c r="D201" s="11" t="s">
        <v>517</v>
      </c>
      <c r="E201" s="12"/>
      <c r="F201" s="12"/>
      <c r="G201" s="12" t="s">
        <v>726</v>
      </c>
      <c r="H201" s="12" t="s">
        <v>333</v>
      </c>
      <c r="I201" s="11" t="s">
        <v>573</v>
      </c>
    </row>
    <row r="202" spans="1:9" ht="16.2" x14ac:dyDescent="0.3">
      <c r="A202" s="18">
        <v>200</v>
      </c>
      <c r="B202" s="22" t="s">
        <v>578</v>
      </c>
      <c r="C202" s="11" t="s">
        <v>579</v>
      </c>
      <c r="D202" s="11" t="s">
        <v>579</v>
      </c>
      <c r="E202" s="12"/>
      <c r="F202" s="12"/>
      <c r="G202" s="12" t="s">
        <v>724</v>
      </c>
      <c r="H202" s="12" t="s">
        <v>331</v>
      </c>
      <c r="I202" s="11" t="s">
        <v>580</v>
      </c>
    </row>
    <row r="203" spans="1:9" ht="16.2" x14ac:dyDescent="0.3">
      <c r="A203" s="18">
        <v>201</v>
      </c>
      <c r="B203" s="22" t="s">
        <v>581</v>
      </c>
      <c r="C203" s="11" t="s">
        <v>582</v>
      </c>
      <c r="D203" s="11" t="s">
        <v>176</v>
      </c>
      <c r="E203" s="12"/>
      <c r="F203" s="12"/>
      <c r="G203" s="12" t="s">
        <v>718</v>
      </c>
      <c r="H203" s="12" t="s">
        <v>331</v>
      </c>
      <c r="I203" s="11" t="s">
        <v>583</v>
      </c>
    </row>
    <row r="204" spans="1:9" ht="16.2" x14ac:dyDescent="0.3">
      <c r="A204" s="18">
        <v>202</v>
      </c>
      <c r="B204" s="22" t="s">
        <v>584</v>
      </c>
      <c r="C204" s="3" t="s">
        <v>86</v>
      </c>
      <c r="D204" s="11" t="s">
        <v>207</v>
      </c>
      <c r="E204" s="12"/>
      <c r="F204" s="12"/>
      <c r="G204" s="12" t="s">
        <v>732</v>
      </c>
      <c r="H204" s="12" t="s">
        <v>331</v>
      </c>
      <c r="I204" s="11" t="s">
        <v>583</v>
      </c>
    </row>
    <row r="205" spans="1:9" ht="16.2" x14ac:dyDescent="0.3">
      <c r="A205" s="18">
        <v>203</v>
      </c>
      <c r="B205" s="22" t="s">
        <v>585</v>
      </c>
      <c r="C205" s="11" t="s">
        <v>229</v>
      </c>
      <c r="D205" s="11" t="s">
        <v>151</v>
      </c>
      <c r="E205" s="12"/>
      <c r="F205" s="12"/>
      <c r="G205" s="12" t="s">
        <v>731</v>
      </c>
      <c r="H205" s="12" t="s">
        <v>331</v>
      </c>
      <c r="I205" s="11" t="s">
        <v>1197</v>
      </c>
    </row>
    <row r="206" spans="1:9" ht="16.2" x14ac:dyDescent="0.3">
      <c r="A206" s="18">
        <v>204</v>
      </c>
      <c r="B206" s="22" t="s">
        <v>586</v>
      </c>
      <c r="C206" s="11" t="s">
        <v>587</v>
      </c>
      <c r="D206" s="11" t="s">
        <v>587</v>
      </c>
      <c r="E206" s="12"/>
      <c r="F206" s="12"/>
      <c r="G206" s="12" t="s">
        <v>718</v>
      </c>
      <c r="H206" s="12" t="s">
        <v>331</v>
      </c>
      <c r="I206" s="11" t="s">
        <v>588</v>
      </c>
    </row>
    <row r="207" spans="1:9" ht="16.2" x14ac:dyDescent="0.3">
      <c r="A207" s="18">
        <v>205</v>
      </c>
      <c r="B207" s="22" t="s">
        <v>591</v>
      </c>
      <c r="C207" s="11" t="s">
        <v>592</v>
      </c>
      <c r="D207" s="11" t="s">
        <v>398</v>
      </c>
      <c r="E207" s="12"/>
      <c r="F207" s="12"/>
      <c r="G207" s="12" t="s">
        <v>731</v>
      </c>
      <c r="H207" s="12" t="s">
        <v>331</v>
      </c>
      <c r="I207" s="11" t="s">
        <v>589</v>
      </c>
    </row>
    <row r="208" spans="1:9" ht="16.2" x14ac:dyDescent="0.3">
      <c r="A208" s="18">
        <v>206</v>
      </c>
      <c r="B208" s="22" t="s">
        <v>593</v>
      </c>
      <c r="C208" s="11" t="s">
        <v>594</v>
      </c>
      <c r="D208" s="11" t="s">
        <v>398</v>
      </c>
      <c r="E208" s="12"/>
      <c r="F208" s="12"/>
      <c r="G208" s="12" t="s">
        <v>726</v>
      </c>
      <c r="H208" s="12" t="s">
        <v>331</v>
      </c>
      <c r="I208" s="11" t="s">
        <v>589</v>
      </c>
    </row>
    <row r="209" spans="1:9" ht="16.2" x14ac:dyDescent="0.3">
      <c r="A209" s="18">
        <v>207</v>
      </c>
      <c r="B209" s="22" t="s">
        <v>598</v>
      </c>
      <c r="C209" s="11" t="s">
        <v>157</v>
      </c>
      <c r="D209" s="11" t="s">
        <v>151</v>
      </c>
      <c r="E209" s="12"/>
      <c r="F209" s="12"/>
      <c r="G209" s="12" t="s">
        <v>718</v>
      </c>
      <c r="H209" s="12" t="s">
        <v>111</v>
      </c>
      <c r="I209" s="11" t="s">
        <v>589</v>
      </c>
    </row>
    <row r="210" spans="1:9" ht="16.2" x14ac:dyDescent="0.3">
      <c r="A210" s="18">
        <v>208</v>
      </c>
      <c r="B210" s="22" t="s">
        <v>599</v>
      </c>
      <c r="C210" s="11" t="s">
        <v>600</v>
      </c>
      <c r="D210" s="11" t="s">
        <v>601</v>
      </c>
      <c r="E210" s="12"/>
      <c r="F210" s="12"/>
      <c r="G210" s="12" t="s">
        <v>718</v>
      </c>
      <c r="H210" s="12" t="s">
        <v>333</v>
      </c>
      <c r="I210" s="11" t="s">
        <v>603</v>
      </c>
    </row>
    <row r="211" spans="1:9" ht="16.2" x14ac:dyDescent="0.3">
      <c r="A211" s="18">
        <v>209</v>
      </c>
      <c r="B211" s="22" t="s">
        <v>602</v>
      </c>
      <c r="C211" s="11" t="s">
        <v>202</v>
      </c>
      <c r="D211" s="11" t="s">
        <v>151</v>
      </c>
      <c r="E211" s="12"/>
      <c r="F211" s="12"/>
      <c r="G211" s="12" t="s">
        <v>718</v>
      </c>
      <c r="H211" s="12" t="s">
        <v>331</v>
      </c>
      <c r="I211" s="11" t="s">
        <v>158</v>
      </c>
    </row>
    <row r="212" spans="1:9" ht="16.2" x14ac:dyDescent="0.3">
      <c r="A212" s="18">
        <v>210</v>
      </c>
      <c r="B212" s="22" t="s">
        <v>604</v>
      </c>
      <c r="C212" s="11" t="s">
        <v>605</v>
      </c>
      <c r="D212" s="11" t="s">
        <v>606</v>
      </c>
      <c r="E212" s="12"/>
      <c r="F212" s="12"/>
      <c r="G212" s="12" t="s">
        <v>718</v>
      </c>
      <c r="H212" s="12" t="s">
        <v>331</v>
      </c>
      <c r="I212" s="11" t="s">
        <v>159</v>
      </c>
    </row>
    <row r="213" spans="1:9" ht="16.2" x14ac:dyDescent="0.3">
      <c r="A213" s="18">
        <v>211</v>
      </c>
      <c r="B213" s="22" t="s">
        <v>607</v>
      </c>
      <c r="C213" s="11" t="s">
        <v>608</v>
      </c>
      <c r="D213" s="11" t="s">
        <v>608</v>
      </c>
      <c r="E213" s="12"/>
      <c r="F213" s="12"/>
      <c r="G213" s="12" t="s">
        <v>718</v>
      </c>
      <c r="H213" s="12" t="s">
        <v>538</v>
      </c>
      <c r="I213" s="11" t="s">
        <v>159</v>
      </c>
    </row>
    <row r="214" spans="1:9" ht="16.2" x14ac:dyDescent="0.3">
      <c r="A214" s="18">
        <v>212</v>
      </c>
      <c r="B214" s="22" t="s">
        <v>609</v>
      </c>
      <c r="C214" s="11" t="s">
        <v>610</v>
      </c>
      <c r="D214" s="11" t="s">
        <v>610</v>
      </c>
      <c r="E214" s="12"/>
      <c r="F214" s="12"/>
      <c r="G214" s="12" t="s">
        <v>731</v>
      </c>
      <c r="H214" s="12" t="s">
        <v>331</v>
      </c>
      <c r="I214" s="11" t="s">
        <v>159</v>
      </c>
    </row>
    <row r="215" spans="1:9" ht="16.2" x14ac:dyDescent="0.3">
      <c r="A215" s="18">
        <v>213</v>
      </c>
      <c r="B215" s="22" t="s">
        <v>611</v>
      </c>
      <c r="C215" s="11" t="s">
        <v>610</v>
      </c>
      <c r="D215" s="11" t="s">
        <v>610</v>
      </c>
      <c r="E215" s="12"/>
      <c r="F215" s="12"/>
      <c r="G215" s="12" t="s">
        <v>718</v>
      </c>
      <c r="H215" s="12" t="s">
        <v>331</v>
      </c>
      <c r="I215" s="11" t="s">
        <v>159</v>
      </c>
    </row>
    <row r="216" spans="1:9" ht="16.2" x14ac:dyDescent="0.3">
      <c r="A216" s="18">
        <v>214</v>
      </c>
      <c r="B216" s="22" t="s">
        <v>612</v>
      </c>
      <c r="C216" s="11" t="s">
        <v>610</v>
      </c>
      <c r="D216" s="11" t="s">
        <v>610</v>
      </c>
      <c r="E216" s="12">
        <v>47</v>
      </c>
      <c r="F216" s="12"/>
      <c r="G216" s="12" t="s">
        <v>709</v>
      </c>
      <c r="H216" s="12" t="s">
        <v>333</v>
      </c>
      <c r="I216" s="11" t="s">
        <v>159</v>
      </c>
    </row>
    <row r="217" spans="1:9" ht="16.2" x14ac:dyDescent="0.3">
      <c r="A217" s="18">
        <v>215</v>
      </c>
      <c r="B217" s="22" t="s">
        <v>613</v>
      </c>
      <c r="C217" s="11" t="s">
        <v>383</v>
      </c>
      <c r="D217" s="11" t="s">
        <v>614</v>
      </c>
      <c r="E217" s="12"/>
      <c r="F217" s="12"/>
      <c r="G217" s="12" t="s">
        <v>720</v>
      </c>
      <c r="H217" s="12" t="s">
        <v>108</v>
      </c>
      <c r="I217" s="11" t="s">
        <v>159</v>
      </c>
    </row>
    <row r="218" spans="1:9" ht="16.2" x14ac:dyDescent="0.3">
      <c r="A218" s="18">
        <v>216</v>
      </c>
      <c r="B218" s="22" t="s">
        <v>160</v>
      </c>
      <c r="C218" s="11" t="s">
        <v>150</v>
      </c>
      <c r="D218" s="11" t="s">
        <v>615</v>
      </c>
      <c r="E218" s="12"/>
      <c r="F218" s="12"/>
      <c r="G218" s="12" t="s">
        <v>733</v>
      </c>
      <c r="H218" s="12" t="s">
        <v>331</v>
      </c>
      <c r="I218" s="11" t="s">
        <v>617</v>
      </c>
    </row>
    <row r="219" spans="1:9" ht="16.2" x14ac:dyDescent="0.3">
      <c r="A219" s="18">
        <v>217</v>
      </c>
      <c r="B219" s="22" t="s">
        <v>161</v>
      </c>
      <c r="C219" s="11" t="s">
        <v>383</v>
      </c>
      <c r="D219" s="11" t="s">
        <v>81</v>
      </c>
      <c r="E219" s="12"/>
      <c r="F219" s="12"/>
      <c r="G219" s="12" t="s">
        <v>720</v>
      </c>
      <c r="H219" s="12" t="s">
        <v>616</v>
      </c>
      <c r="I219" s="3" t="s">
        <v>385</v>
      </c>
    </row>
    <row r="220" spans="1:9" ht="16.2" x14ac:dyDescent="0.3">
      <c r="A220" s="18">
        <v>218</v>
      </c>
      <c r="B220" s="22" t="s">
        <v>162</v>
      </c>
      <c r="C220" s="11"/>
      <c r="D220" s="11" t="s">
        <v>384</v>
      </c>
      <c r="E220" s="12"/>
      <c r="F220" s="12" t="s">
        <v>96</v>
      </c>
      <c r="G220" s="12" t="s">
        <v>718</v>
      </c>
      <c r="H220" s="5" t="s">
        <v>76</v>
      </c>
      <c r="I220" s="3" t="s">
        <v>1198</v>
      </c>
    </row>
    <row r="221" spans="1:9" ht="16.2" x14ac:dyDescent="0.3">
      <c r="A221" s="18">
        <v>219</v>
      </c>
      <c r="B221" s="22" t="s">
        <v>386</v>
      </c>
      <c r="C221" s="11" t="s">
        <v>380</v>
      </c>
      <c r="D221" s="11" t="s">
        <v>380</v>
      </c>
      <c r="E221" s="12"/>
      <c r="F221" s="12" t="s">
        <v>96</v>
      </c>
      <c r="G221" s="12" t="s">
        <v>718</v>
      </c>
      <c r="H221" s="12" t="s">
        <v>331</v>
      </c>
      <c r="I221" s="3" t="s">
        <v>1198</v>
      </c>
    </row>
    <row r="222" spans="1:9" ht="16.2" x14ac:dyDescent="0.3">
      <c r="A222" s="18">
        <v>220</v>
      </c>
      <c r="B222" s="23" t="s">
        <v>734</v>
      </c>
      <c r="C222" s="3" t="s">
        <v>735</v>
      </c>
      <c r="D222" s="3" t="s">
        <v>736</v>
      </c>
      <c r="E222" s="5">
        <v>92</v>
      </c>
      <c r="F222" s="5" t="s">
        <v>590</v>
      </c>
      <c r="G222" s="5" t="s">
        <v>64</v>
      </c>
      <c r="H222" s="5" t="s">
        <v>737</v>
      </c>
      <c r="I222" s="3" t="s">
        <v>1199</v>
      </c>
    </row>
    <row r="223" spans="1:9" ht="16.2" x14ac:dyDescent="0.3">
      <c r="A223" s="18">
        <v>221</v>
      </c>
      <c r="B223" s="22" t="s">
        <v>618</v>
      </c>
      <c r="C223" s="11" t="s">
        <v>120</v>
      </c>
      <c r="D223" s="11" t="s">
        <v>120</v>
      </c>
      <c r="E223" s="12"/>
      <c r="F223" s="12"/>
      <c r="G223" s="12" t="s">
        <v>709</v>
      </c>
      <c r="H223" s="12" t="s">
        <v>331</v>
      </c>
      <c r="I223" s="3" t="s">
        <v>1198</v>
      </c>
    </row>
    <row r="224" spans="1:9" ht="16.2" x14ac:dyDescent="0.3">
      <c r="A224" s="18">
        <v>222</v>
      </c>
      <c r="B224" s="22" t="s">
        <v>166</v>
      </c>
      <c r="C224" s="11" t="s">
        <v>167</v>
      </c>
      <c r="D224" s="11" t="s">
        <v>167</v>
      </c>
      <c r="E224" s="12"/>
      <c r="F224" s="12"/>
      <c r="G224" s="12" t="s">
        <v>718</v>
      </c>
      <c r="H224" s="12" t="s">
        <v>331</v>
      </c>
      <c r="I224" s="3" t="s">
        <v>1198</v>
      </c>
    </row>
    <row r="225" spans="1:9" ht="16.2" x14ac:dyDescent="0.3">
      <c r="A225" s="18">
        <v>223</v>
      </c>
      <c r="B225" s="22" t="s">
        <v>388</v>
      </c>
      <c r="C225" s="11" t="s">
        <v>120</v>
      </c>
      <c r="D225" s="11" t="s">
        <v>120</v>
      </c>
      <c r="E225" s="12">
        <v>110</v>
      </c>
      <c r="F225" s="12"/>
      <c r="G225" s="12" t="s">
        <v>718</v>
      </c>
      <c r="H225" s="12" t="s">
        <v>331</v>
      </c>
      <c r="I225" s="3" t="s">
        <v>1198</v>
      </c>
    </row>
    <row r="226" spans="1:9" ht="16.2" x14ac:dyDescent="0.3">
      <c r="A226" s="18">
        <v>224</v>
      </c>
      <c r="B226" s="22" t="s">
        <v>621</v>
      </c>
      <c r="C226" s="11" t="s">
        <v>176</v>
      </c>
      <c r="D226" s="11" t="s">
        <v>176</v>
      </c>
      <c r="E226" s="12"/>
      <c r="F226" s="12"/>
      <c r="G226" s="5" t="s">
        <v>718</v>
      </c>
      <c r="H226" s="12" t="s">
        <v>331</v>
      </c>
      <c r="I226" s="3" t="s">
        <v>189</v>
      </c>
    </row>
    <row r="227" spans="1:9" ht="16.2" x14ac:dyDescent="0.3">
      <c r="A227" s="18">
        <v>225</v>
      </c>
      <c r="B227" s="22" t="s">
        <v>177</v>
      </c>
      <c r="C227" s="11" t="s">
        <v>176</v>
      </c>
      <c r="D227" s="11" t="s">
        <v>176</v>
      </c>
      <c r="E227" s="12"/>
      <c r="F227" s="12"/>
      <c r="G227" s="5" t="s">
        <v>718</v>
      </c>
      <c r="H227" s="12" t="s">
        <v>331</v>
      </c>
      <c r="I227" s="3" t="s">
        <v>189</v>
      </c>
    </row>
    <row r="228" spans="1:9" ht="16.2" x14ac:dyDescent="0.3">
      <c r="A228" s="18">
        <v>226</v>
      </c>
      <c r="B228" s="22" t="s">
        <v>391</v>
      </c>
      <c r="C228" s="11" t="s">
        <v>390</v>
      </c>
      <c r="D228" s="11" t="s">
        <v>390</v>
      </c>
      <c r="E228" s="12"/>
      <c r="F228" s="12"/>
      <c r="G228" s="5" t="s">
        <v>726</v>
      </c>
      <c r="H228" s="12" t="s">
        <v>333</v>
      </c>
      <c r="I228" s="3" t="s">
        <v>189</v>
      </c>
    </row>
    <row r="229" spans="1:9" ht="16.2" x14ac:dyDescent="0.3">
      <c r="A229" s="18">
        <v>227</v>
      </c>
      <c r="B229" s="22" t="s">
        <v>622</v>
      </c>
      <c r="C229" s="11" t="s">
        <v>120</v>
      </c>
      <c r="D229" s="11" t="s">
        <v>120</v>
      </c>
      <c r="E229" s="12">
        <v>88</v>
      </c>
      <c r="F229" s="12"/>
      <c r="G229" s="5" t="s">
        <v>709</v>
      </c>
      <c r="H229" s="12" t="s">
        <v>331</v>
      </c>
      <c r="I229" s="3" t="s">
        <v>189</v>
      </c>
    </row>
    <row r="230" spans="1:9" ht="16.2" x14ac:dyDescent="0.3">
      <c r="A230" s="18">
        <v>228</v>
      </c>
      <c r="B230" s="22" t="s">
        <v>178</v>
      </c>
      <c r="C230" s="11" t="s">
        <v>392</v>
      </c>
      <c r="D230" s="11" t="s">
        <v>179</v>
      </c>
      <c r="E230" s="12"/>
      <c r="F230" s="12"/>
      <c r="G230" s="5" t="s">
        <v>718</v>
      </c>
      <c r="H230" s="12" t="s">
        <v>111</v>
      </c>
      <c r="I230" s="3" t="s">
        <v>189</v>
      </c>
    </row>
    <row r="231" spans="1:9" ht="16.2" x14ac:dyDescent="0.3">
      <c r="A231" s="18">
        <v>229</v>
      </c>
      <c r="B231" s="22" t="s">
        <v>393</v>
      </c>
      <c r="C231" s="11" t="s">
        <v>120</v>
      </c>
      <c r="D231" s="11" t="s">
        <v>120</v>
      </c>
      <c r="E231" s="12"/>
      <c r="F231" s="12"/>
      <c r="G231" s="5" t="s">
        <v>718</v>
      </c>
      <c r="H231" s="12" t="s">
        <v>331</v>
      </c>
      <c r="I231" s="3" t="s">
        <v>189</v>
      </c>
    </row>
    <row r="232" spans="1:9" ht="16.2" x14ac:dyDescent="0.3">
      <c r="A232" s="18">
        <v>230</v>
      </c>
      <c r="B232" s="22" t="s">
        <v>180</v>
      </c>
      <c r="C232" s="11" t="s">
        <v>394</v>
      </c>
      <c r="D232" s="11" t="s">
        <v>394</v>
      </c>
      <c r="E232" s="12"/>
      <c r="F232" s="12"/>
      <c r="G232" s="5" t="s">
        <v>709</v>
      </c>
      <c r="H232" s="12" t="s">
        <v>331</v>
      </c>
      <c r="I232" s="3" t="s">
        <v>189</v>
      </c>
    </row>
    <row r="233" spans="1:9" ht="16.2" x14ac:dyDescent="0.3">
      <c r="A233" s="18">
        <v>231</v>
      </c>
      <c r="B233" s="22" t="s">
        <v>623</v>
      </c>
      <c r="C233" s="11" t="s">
        <v>381</v>
      </c>
      <c r="D233" s="11" t="s">
        <v>381</v>
      </c>
      <c r="E233" s="12"/>
      <c r="F233" s="12"/>
      <c r="G233" s="5" t="s">
        <v>718</v>
      </c>
      <c r="H233" s="12" t="s">
        <v>331</v>
      </c>
      <c r="I233" s="3" t="s">
        <v>189</v>
      </c>
    </row>
    <row r="234" spans="1:9" ht="16.2" x14ac:dyDescent="0.3">
      <c r="A234" s="18">
        <v>232</v>
      </c>
      <c r="B234" s="22" t="s">
        <v>624</v>
      </c>
      <c r="C234" s="11" t="s">
        <v>181</v>
      </c>
      <c r="D234" s="11" t="s">
        <v>182</v>
      </c>
      <c r="E234" s="12"/>
      <c r="F234" s="12"/>
      <c r="G234" s="5" t="s">
        <v>718</v>
      </c>
      <c r="H234" s="12" t="s">
        <v>111</v>
      </c>
      <c r="I234" s="3" t="s">
        <v>189</v>
      </c>
    </row>
    <row r="235" spans="1:9" ht="16.2" x14ac:dyDescent="0.3">
      <c r="A235" s="18">
        <v>233</v>
      </c>
      <c r="B235" s="22" t="s">
        <v>183</v>
      </c>
      <c r="C235" s="11" t="s">
        <v>182</v>
      </c>
      <c r="D235" s="11" t="s">
        <v>182</v>
      </c>
      <c r="E235" s="12"/>
      <c r="F235" s="12"/>
      <c r="G235" s="5" t="s">
        <v>718</v>
      </c>
      <c r="H235" s="12" t="s">
        <v>331</v>
      </c>
      <c r="I235" s="3" t="s">
        <v>189</v>
      </c>
    </row>
    <row r="236" spans="1:9" ht="16.2" x14ac:dyDescent="0.3">
      <c r="A236" s="18">
        <v>234</v>
      </c>
      <c r="B236" s="22" t="s">
        <v>625</v>
      </c>
      <c r="C236" s="11" t="s">
        <v>182</v>
      </c>
      <c r="D236" s="11" t="s">
        <v>182</v>
      </c>
      <c r="E236" s="12"/>
      <c r="F236" s="12"/>
      <c r="G236" s="5" t="s">
        <v>718</v>
      </c>
      <c r="H236" s="12" t="s">
        <v>331</v>
      </c>
      <c r="I236" s="3" t="s">
        <v>189</v>
      </c>
    </row>
    <row r="237" spans="1:9" ht="16.2" x14ac:dyDescent="0.3">
      <c r="A237" s="18">
        <v>235</v>
      </c>
      <c r="B237" s="22" t="s">
        <v>184</v>
      </c>
      <c r="C237" s="11" t="s">
        <v>182</v>
      </c>
      <c r="D237" s="11" t="s">
        <v>182</v>
      </c>
      <c r="E237" s="12"/>
      <c r="F237" s="12"/>
      <c r="G237" s="5" t="s">
        <v>718</v>
      </c>
      <c r="H237" s="12" t="s">
        <v>331</v>
      </c>
      <c r="I237" s="3" t="s">
        <v>189</v>
      </c>
    </row>
    <row r="238" spans="1:9" ht="16.2" x14ac:dyDescent="0.3">
      <c r="A238" s="18">
        <v>236</v>
      </c>
      <c r="B238" s="22" t="s">
        <v>185</v>
      </c>
      <c r="C238" s="11" t="s">
        <v>395</v>
      </c>
      <c r="D238" s="11" t="s">
        <v>380</v>
      </c>
      <c r="E238" s="12"/>
      <c r="F238" s="12"/>
      <c r="G238" s="5" t="s">
        <v>718</v>
      </c>
      <c r="H238" s="12" t="s">
        <v>331</v>
      </c>
      <c r="I238" s="3" t="s">
        <v>189</v>
      </c>
    </row>
    <row r="239" spans="1:9" ht="16.2" x14ac:dyDescent="0.3">
      <c r="A239" s="18">
        <v>237</v>
      </c>
      <c r="B239" s="22" t="s">
        <v>626</v>
      </c>
      <c r="C239" s="11" t="s">
        <v>120</v>
      </c>
      <c r="D239" s="11" t="s">
        <v>120</v>
      </c>
      <c r="E239" s="12">
        <v>133</v>
      </c>
      <c r="F239" s="12"/>
      <c r="G239" s="5" t="s">
        <v>718</v>
      </c>
      <c r="H239" s="12" t="s">
        <v>331</v>
      </c>
      <c r="I239" s="3" t="s">
        <v>189</v>
      </c>
    </row>
    <row r="240" spans="1:9" ht="16.2" x14ac:dyDescent="0.3">
      <c r="A240" s="18">
        <v>238</v>
      </c>
      <c r="B240" s="22" t="s">
        <v>627</v>
      </c>
      <c r="C240" s="11" t="s">
        <v>120</v>
      </c>
      <c r="D240" s="11" t="s">
        <v>120</v>
      </c>
      <c r="E240" s="12"/>
      <c r="F240" s="12"/>
      <c r="G240" s="5" t="s">
        <v>718</v>
      </c>
      <c r="H240" s="12" t="s">
        <v>331</v>
      </c>
      <c r="I240" s="3" t="s">
        <v>189</v>
      </c>
    </row>
    <row r="241" spans="1:9" ht="16.2" x14ac:dyDescent="0.3">
      <c r="A241" s="18">
        <v>239</v>
      </c>
      <c r="B241" s="22" t="s">
        <v>628</v>
      </c>
      <c r="C241" s="11" t="s">
        <v>629</v>
      </c>
      <c r="D241" s="11" t="s">
        <v>186</v>
      </c>
      <c r="E241" s="12"/>
      <c r="F241" s="12"/>
      <c r="G241" s="5" t="s">
        <v>718</v>
      </c>
      <c r="H241" s="12" t="s">
        <v>331</v>
      </c>
      <c r="I241" s="3" t="s">
        <v>189</v>
      </c>
    </row>
    <row r="242" spans="1:9" ht="16.2" x14ac:dyDescent="0.3">
      <c r="A242" s="18">
        <v>240</v>
      </c>
      <c r="B242" s="22" t="s">
        <v>630</v>
      </c>
      <c r="C242" s="11" t="s">
        <v>629</v>
      </c>
      <c r="D242" s="11" t="s">
        <v>186</v>
      </c>
      <c r="E242" s="12"/>
      <c r="F242" s="12"/>
      <c r="G242" s="5" t="s">
        <v>726</v>
      </c>
      <c r="H242" s="12" t="s">
        <v>331</v>
      </c>
      <c r="I242" s="3" t="s">
        <v>189</v>
      </c>
    </row>
    <row r="243" spans="1:9" ht="16.2" x14ac:dyDescent="0.3">
      <c r="A243" s="18">
        <v>241</v>
      </c>
      <c r="B243" s="22" t="s">
        <v>631</v>
      </c>
      <c r="C243" s="11" t="s">
        <v>629</v>
      </c>
      <c r="D243" s="11" t="s">
        <v>186</v>
      </c>
      <c r="E243" s="12"/>
      <c r="F243" s="12"/>
      <c r="G243" s="5" t="s">
        <v>68</v>
      </c>
      <c r="H243" s="12" t="s">
        <v>331</v>
      </c>
      <c r="I243" s="3" t="s">
        <v>189</v>
      </c>
    </row>
    <row r="244" spans="1:9" ht="16.2" x14ac:dyDescent="0.3">
      <c r="A244" s="18">
        <v>242</v>
      </c>
      <c r="B244" s="22" t="s">
        <v>187</v>
      </c>
      <c r="C244" s="11" t="s">
        <v>629</v>
      </c>
      <c r="D244" s="11" t="s">
        <v>186</v>
      </c>
      <c r="E244" s="12"/>
      <c r="F244" s="12"/>
      <c r="G244" s="5" t="s">
        <v>718</v>
      </c>
      <c r="H244" s="12" t="s">
        <v>331</v>
      </c>
      <c r="I244" s="3" t="s">
        <v>189</v>
      </c>
    </row>
    <row r="245" spans="1:9" ht="16.2" x14ac:dyDescent="0.3">
      <c r="A245" s="18">
        <v>243</v>
      </c>
      <c r="B245" s="22" t="s">
        <v>188</v>
      </c>
      <c r="C245" s="11" t="s">
        <v>629</v>
      </c>
      <c r="D245" s="11" t="s">
        <v>186</v>
      </c>
      <c r="E245" s="12"/>
      <c r="F245" s="12"/>
      <c r="G245" s="5" t="s">
        <v>718</v>
      </c>
      <c r="H245" s="12" t="s">
        <v>331</v>
      </c>
      <c r="I245" s="3" t="s">
        <v>396</v>
      </c>
    </row>
    <row r="246" spans="1:9" ht="16.2" x14ac:dyDescent="0.3">
      <c r="A246" s="18">
        <v>244</v>
      </c>
      <c r="B246" s="22" t="s">
        <v>397</v>
      </c>
      <c r="C246" s="11" t="s">
        <v>398</v>
      </c>
      <c r="D246" s="11" t="s">
        <v>398</v>
      </c>
      <c r="E246" s="12"/>
      <c r="F246" s="12"/>
      <c r="G246" s="5" t="s">
        <v>718</v>
      </c>
      <c r="H246" s="12" t="s">
        <v>331</v>
      </c>
      <c r="I246" s="3" t="s">
        <v>189</v>
      </c>
    </row>
    <row r="247" spans="1:9" ht="16.2" x14ac:dyDescent="0.3">
      <c r="A247" s="18">
        <v>245</v>
      </c>
      <c r="B247" s="22" t="s">
        <v>399</v>
      </c>
      <c r="C247" s="11" t="s">
        <v>382</v>
      </c>
      <c r="D247" s="11" t="s">
        <v>400</v>
      </c>
      <c r="E247" s="12"/>
      <c r="F247" s="12"/>
      <c r="G247" s="5" t="s">
        <v>718</v>
      </c>
      <c r="H247" s="12" t="s">
        <v>331</v>
      </c>
      <c r="I247" s="3" t="s">
        <v>190</v>
      </c>
    </row>
    <row r="248" spans="1:9" ht="16.2" x14ac:dyDescent="0.3">
      <c r="A248" s="18">
        <v>246</v>
      </c>
      <c r="B248" s="22" t="s">
        <v>632</v>
      </c>
      <c r="C248" s="11" t="s">
        <v>79</v>
      </c>
      <c r="D248" s="11" t="s">
        <v>79</v>
      </c>
      <c r="E248" s="12"/>
      <c r="F248" s="12"/>
      <c r="G248" s="5" t="s">
        <v>718</v>
      </c>
      <c r="H248" s="12" t="s">
        <v>331</v>
      </c>
      <c r="I248" s="3" t="s">
        <v>1200</v>
      </c>
    </row>
    <row r="249" spans="1:9" ht="16.2" x14ac:dyDescent="0.3">
      <c r="A249" s="18">
        <v>247</v>
      </c>
      <c r="B249" s="22" t="s">
        <v>191</v>
      </c>
      <c r="C249" s="11" t="s">
        <v>78</v>
      </c>
      <c r="D249" s="11" t="s">
        <v>79</v>
      </c>
      <c r="E249" s="12"/>
      <c r="F249" s="12"/>
      <c r="G249" s="5" t="s">
        <v>709</v>
      </c>
      <c r="H249" s="12" t="s">
        <v>331</v>
      </c>
      <c r="I249" s="3" t="s">
        <v>1201</v>
      </c>
    </row>
    <row r="250" spans="1:9" ht="16.2" x14ac:dyDescent="0.3">
      <c r="A250" s="18">
        <v>248</v>
      </c>
      <c r="B250" s="22" t="s">
        <v>402</v>
      </c>
      <c r="C250" s="11" t="s">
        <v>195</v>
      </c>
      <c r="D250" s="11" t="s">
        <v>196</v>
      </c>
      <c r="E250" s="12">
        <v>138</v>
      </c>
      <c r="F250" s="12" t="s">
        <v>96</v>
      </c>
      <c r="G250" s="5" t="s">
        <v>718</v>
      </c>
      <c r="H250" s="12" t="s">
        <v>331</v>
      </c>
      <c r="I250" s="3" t="s">
        <v>194</v>
      </c>
    </row>
    <row r="251" spans="1:9" ht="16.2" x14ac:dyDescent="0.3">
      <c r="A251" s="18">
        <v>249</v>
      </c>
      <c r="B251" s="22" t="s">
        <v>197</v>
      </c>
      <c r="C251" s="11" t="s">
        <v>198</v>
      </c>
      <c r="D251" s="11" t="s">
        <v>81</v>
      </c>
      <c r="E251" s="12"/>
      <c r="F251" s="12"/>
      <c r="G251" s="12" t="s">
        <v>717</v>
      </c>
      <c r="H251" s="12" t="s">
        <v>331</v>
      </c>
      <c r="I251" s="3" t="s">
        <v>194</v>
      </c>
    </row>
    <row r="252" spans="1:9" ht="16.2" x14ac:dyDescent="0.3">
      <c r="A252" s="18">
        <v>250</v>
      </c>
      <c r="B252" s="22" t="s">
        <v>636</v>
      </c>
      <c r="C252" s="11" t="s">
        <v>157</v>
      </c>
      <c r="D252" s="11" t="s">
        <v>151</v>
      </c>
      <c r="E252" s="1" t="s">
        <v>738</v>
      </c>
      <c r="F252" s="5"/>
      <c r="G252" s="5" t="s">
        <v>718</v>
      </c>
      <c r="H252" s="12" t="s">
        <v>111</v>
      </c>
      <c r="I252" s="3" t="s">
        <v>201</v>
      </c>
    </row>
    <row r="253" spans="1:9" ht="16.2" x14ac:dyDescent="0.3">
      <c r="A253" s="18">
        <v>251</v>
      </c>
      <c r="B253" s="22" t="s">
        <v>405</v>
      </c>
      <c r="C253" s="11" t="s">
        <v>202</v>
      </c>
      <c r="D253" s="11" t="s">
        <v>151</v>
      </c>
      <c r="E253" s="12" t="s">
        <v>739</v>
      </c>
      <c r="F253" s="12"/>
      <c r="G253" s="12" t="s">
        <v>718</v>
      </c>
      <c r="H253" s="12" t="s">
        <v>333</v>
      </c>
      <c r="I253" s="3" t="s">
        <v>203</v>
      </c>
    </row>
    <row r="254" spans="1:9" ht="16.2" x14ac:dyDescent="0.3">
      <c r="A254" s="18">
        <v>252</v>
      </c>
      <c r="B254" s="22" t="s">
        <v>406</v>
      </c>
      <c r="C254" s="11" t="s">
        <v>514</v>
      </c>
      <c r="D254" s="11" t="s">
        <v>514</v>
      </c>
      <c r="E254" s="12">
        <v>97</v>
      </c>
      <c r="F254" s="12"/>
      <c r="G254" s="12" t="s">
        <v>718</v>
      </c>
      <c r="H254" s="12" t="s">
        <v>333</v>
      </c>
      <c r="I254" s="3" t="s">
        <v>82</v>
      </c>
    </row>
    <row r="255" spans="1:9" ht="16.2" x14ac:dyDescent="0.3">
      <c r="A255" s="18">
        <v>253</v>
      </c>
      <c r="B255" s="22" t="s">
        <v>204</v>
      </c>
      <c r="C255" s="11" t="s">
        <v>169</v>
      </c>
      <c r="D255" s="11" t="s">
        <v>169</v>
      </c>
      <c r="E255" s="12">
        <v>84</v>
      </c>
      <c r="F255" s="12"/>
      <c r="G255" s="12" t="s">
        <v>718</v>
      </c>
      <c r="H255" s="12" t="s">
        <v>333</v>
      </c>
      <c r="I255" s="3" t="s">
        <v>82</v>
      </c>
    </row>
    <row r="256" spans="1:9" ht="16.2" x14ac:dyDescent="0.3">
      <c r="A256" s="18">
        <v>254</v>
      </c>
      <c r="B256" s="22" t="s">
        <v>205</v>
      </c>
      <c r="C256" s="11" t="s">
        <v>151</v>
      </c>
      <c r="D256" s="11" t="s">
        <v>151</v>
      </c>
      <c r="E256" s="12"/>
      <c r="F256" s="12"/>
      <c r="G256" s="12" t="s">
        <v>718</v>
      </c>
      <c r="H256" s="12" t="s">
        <v>111</v>
      </c>
      <c r="I256" s="3" t="s">
        <v>407</v>
      </c>
    </row>
    <row r="257" spans="1:9" ht="16.2" x14ac:dyDescent="0.3">
      <c r="A257" s="18">
        <v>255</v>
      </c>
      <c r="B257" s="22" t="s">
        <v>206</v>
      </c>
      <c r="C257" s="11" t="s">
        <v>122</v>
      </c>
      <c r="D257" s="11" t="s">
        <v>207</v>
      </c>
      <c r="E257" s="12">
        <v>112</v>
      </c>
      <c r="F257" s="12"/>
      <c r="G257" s="12" t="s">
        <v>709</v>
      </c>
      <c r="H257" s="12" t="s">
        <v>331</v>
      </c>
      <c r="I257" s="3" t="s">
        <v>83</v>
      </c>
    </row>
    <row r="258" spans="1:9" ht="16.2" x14ac:dyDescent="0.3">
      <c r="A258" s="18">
        <v>256</v>
      </c>
      <c r="B258" s="22" t="s">
        <v>408</v>
      </c>
      <c r="C258" s="4" t="s">
        <v>85</v>
      </c>
      <c r="D258" s="4" t="s">
        <v>85</v>
      </c>
      <c r="E258" s="12"/>
      <c r="F258" s="12"/>
      <c r="G258" s="5" t="s">
        <v>718</v>
      </c>
      <c r="H258" s="5" t="s">
        <v>75</v>
      </c>
      <c r="I258" s="11" t="s">
        <v>638</v>
      </c>
    </row>
    <row r="259" spans="1:9" ht="16.2" x14ac:dyDescent="0.3">
      <c r="A259" s="18">
        <v>257</v>
      </c>
      <c r="B259" s="22" t="s">
        <v>409</v>
      </c>
      <c r="C259" s="11" t="s">
        <v>209</v>
      </c>
      <c r="D259" s="11" t="s">
        <v>637</v>
      </c>
      <c r="E259" s="12">
        <v>48</v>
      </c>
      <c r="F259" s="12"/>
      <c r="G259" s="12" t="s">
        <v>709</v>
      </c>
      <c r="H259" s="5" t="s">
        <v>75</v>
      </c>
      <c r="I259" s="11" t="s">
        <v>638</v>
      </c>
    </row>
    <row r="260" spans="1:9" ht="16.2" x14ac:dyDescent="0.3">
      <c r="A260" s="18">
        <v>258</v>
      </c>
      <c r="B260" s="22" t="s">
        <v>410</v>
      </c>
      <c r="C260" s="11" t="s">
        <v>639</v>
      </c>
      <c r="D260" s="11" t="s">
        <v>639</v>
      </c>
      <c r="E260" s="12" t="s">
        <v>740</v>
      </c>
      <c r="F260" s="12"/>
      <c r="G260" s="12" t="s">
        <v>741</v>
      </c>
      <c r="H260" s="5" t="s">
        <v>75</v>
      </c>
      <c r="I260" s="11" t="s">
        <v>638</v>
      </c>
    </row>
    <row r="261" spans="1:9" ht="16.2" x14ac:dyDescent="0.3">
      <c r="A261" s="18">
        <v>259</v>
      </c>
      <c r="B261" s="22" t="s">
        <v>210</v>
      </c>
      <c r="C261" s="11" t="s">
        <v>640</v>
      </c>
      <c r="D261" s="11" t="s">
        <v>640</v>
      </c>
      <c r="E261" s="12" t="s">
        <v>739</v>
      </c>
      <c r="F261" s="12"/>
      <c r="G261" s="12" t="s">
        <v>742</v>
      </c>
      <c r="H261" s="12" t="s">
        <v>111</v>
      </c>
      <c r="I261" s="11" t="s">
        <v>211</v>
      </c>
    </row>
    <row r="262" spans="1:9" ht="16.2" x14ac:dyDescent="0.3">
      <c r="A262" s="18">
        <v>260</v>
      </c>
      <c r="B262" s="22" t="s">
        <v>641</v>
      </c>
      <c r="C262" s="11"/>
      <c r="D262" s="11"/>
      <c r="E262" s="12">
        <v>19</v>
      </c>
      <c r="F262" s="12"/>
      <c r="G262" s="12" t="s">
        <v>743</v>
      </c>
      <c r="H262" s="12" t="s">
        <v>331</v>
      </c>
      <c r="I262" s="11" t="s">
        <v>1202</v>
      </c>
    </row>
    <row r="263" spans="1:9" ht="16.2" x14ac:dyDescent="0.3">
      <c r="A263" s="18">
        <v>261</v>
      </c>
      <c r="B263" s="22" t="s">
        <v>411</v>
      </c>
      <c r="C263" s="11" t="s">
        <v>212</v>
      </c>
      <c r="D263" s="11" t="s">
        <v>212</v>
      </c>
      <c r="E263" s="12">
        <v>46</v>
      </c>
      <c r="F263" s="12"/>
      <c r="G263" s="12" t="s">
        <v>741</v>
      </c>
      <c r="H263" s="12" t="s">
        <v>333</v>
      </c>
      <c r="I263" s="11" t="s">
        <v>1203</v>
      </c>
    </row>
    <row r="264" spans="1:9" ht="16.2" x14ac:dyDescent="0.3">
      <c r="A264" s="18">
        <v>262</v>
      </c>
      <c r="B264" s="22" t="s">
        <v>644</v>
      </c>
      <c r="C264" s="11" t="s">
        <v>157</v>
      </c>
      <c r="D264" s="11" t="s">
        <v>121</v>
      </c>
      <c r="E264" s="12"/>
      <c r="F264" s="12"/>
      <c r="G264" s="12" t="s">
        <v>741</v>
      </c>
      <c r="H264" s="12" t="s">
        <v>111</v>
      </c>
      <c r="I264" s="11" t="s">
        <v>646</v>
      </c>
    </row>
    <row r="265" spans="1:9" ht="16.2" x14ac:dyDescent="0.3">
      <c r="A265" s="18">
        <v>263</v>
      </c>
      <c r="B265" s="22" t="s">
        <v>645</v>
      </c>
      <c r="C265" s="11" t="s">
        <v>157</v>
      </c>
      <c r="D265" s="11" t="s">
        <v>121</v>
      </c>
      <c r="E265" s="12"/>
      <c r="F265" s="12"/>
      <c r="G265" s="12" t="s">
        <v>741</v>
      </c>
      <c r="H265" s="12" t="s">
        <v>111</v>
      </c>
      <c r="I265" s="11" t="s">
        <v>646</v>
      </c>
    </row>
    <row r="266" spans="1:9" ht="16.2" x14ac:dyDescent="0.3">
      <c r="A266" s="18">
        <v>264</v>
      </c>
      <c r="B266" s="22" t="s">
        <v>642</v>
      </c>
      <c r="C266" s="11" t="s">
        <v>643</v>
      </c>
      <c r="D266" s="11" t="s">
        <v>643</v>
      </c>
      <c r="E266" s="12">
        <v>112</v>
      </c>
      <c r="F266" s="12" t="s">
        <v>647</v>
      </c>
      <c r="G266" s="12" t="s">
        <v>741</v>
      </c>
      <c r="H266" s="12" t="s">
        <v>331</v>
      </c>
      <c r="I266" s="11" t="s">
        <v>1204</v>
      </c>
    </row>
    <row r="267" spans="1:9" ht="16.2" x14ac:dyDescent="0.3">
      <c r="A267" s="18">
        <v>265</v>
      </c>
      <c r="B267" s="22" t="s">
        <v>648</v>
      </c>
      <c r="C267" s="11" t="s">
        <v>649</v>
      </c>
      <c r="D267" s="11" t="s">
        <v>649</v>
      </c>
      <c r="E267" s="12">
        <v>97</v>
      </c>
      <c r="F267" s="12" t="s">
        <v>96</v>
      </c>
      <c r="G267" s="12" t="s">
        <v>741</v>
      </c>
      <c r="H267" s="12" t="s">
        <v>333</v>
      </c>
      <c r="I267" s="11" t="s">
        <v>652</v>
      </c>
    </row>
    <row r="268" spans="1:9" ht="16.2" x14ac:dyDescent="0.3">
      <c r="A268" s="18">
        <v>266</v>
      </c>
      <c r="B268" s="22" t="s">
        <v>650</v>
      </c>
      <c r="C268" s="11" t="s">
        <v>651</v>
      </c>
      <c r="D268" s="11" t="s">
        <v>651</v>
      </c>
      <c r="E268" s="12">
        <v>30</v>
      </c>
      <c r="F268" s="12" t="s">
        <v>96</v>
      </c>
      <c r="G268" s="12" t="s">
        <v>744</v>
      </c>
      <c r="H268" s="12" t="s">
        <v>332</v>
      </c>
      <c r="I268" s="11"/>
    </row>
    <row r="269" spans="1:9" ht="16.2" x14ac:dyDescent="0.3">
      <c r="A269" s="18">
        <v>267</v>
      </c>
      <c r="B269" s="22" t="s">
        <v>653</v>
      </c>
      <c r="C269" s="11" t="s">
        <v>315</v>
      </c>
      <c r="D269" s="11" t="s">
        <v>121</v>
      </c>
      <c r="E269" s="12"/>
      <c r="F269" s="12"/>
      <c r="G269" s="12" t="s">
        <v>744</v>
      </c>
      <c r="H269" s="12" t="s">
        <v>111</v>
      </c>
      <c r="I269" s="11" t="s">
        <v>1205</v>
      </c>
    </row>
    <row r="270" spans="1:9" ht="16.2" x14ac:dyDescent="0.3">
      <c r="A270" s="18">
        <v>268</v>
      </c>
      <c r="B270" s="22" t="s">
        <v>654</v>
      </c>
      <c r="C270" s="11" t="s">
        <v>655</v>
      </c>
      <c r="D270" s="11" t="s">
        <v>655</v>
      </c>
      <c r="E270" s="12">
        <v>109</v>
      </c>
      <c r="F270" s="12"/>
      <c r="G270" s="12" t="s">
        <v>741</v>
      </c>
      <c r="H270" s="12" t="s">
        <v>331</v>
      </c>
      <c r="I270" s="11" t="s">
        <v>1206</v>
      </c>
    </row>
    <row r="271" spans="1:9" ht="16.2" x14ac:dyDescent="0.3">
      <c r="A271" s="18">
        <v>269</v>
      </c>
      <c r="B271" s="22" t="s">
        <v>657</v>
      </c>
      <c r="C271" s="11" t="s">
        <v>649</v>
      </c>
      <c r="D271" s="11" t="s">
        <v>649</v>
      </c>
      <c r="E271" s="12"/>
      <c r="F271" s="12" t="s">
        <v>96</v>
      </c>
      <c r="G271" s="12" t="s">
        <v>741</v>
      </c>
      <c r="H271" s="12" t="s">
        <v>333</v>
      </c>
      <c r="I271" s="11" t="s">
        <v>660</v>
      </c>
    </row>
    <row r="272" spans="1:9" ht="16.2" x14ac:dyDescent="0.3">
      <c r="A272" s="18">
        <v>270</v>
      </c>
      <c r="B272" s="22" t="s">
        <v>658</v>
      </c>
      <c r="C272" s="11" t="s">
        <v>659</v>
      </c>
      <c r="D272" s="11" t="s">
        <v>659</v>
      </c>
      <c r="E272" s="12">
        <v>15</v>
      </c>
      <c r="F272" s="12"/>
      <c r="G272" s="12" t="s">
        <v>741</v>
      </c>
      <c r="H272" s="12" t="s">
        <v>538</v>
      </c>
      <c r="I272" s="11" t="s">
        <v>1207</v>
      </c>
    </row>
    <row r="273" spans="1:9" ht="16.2" x14ac:dyDescent="0.3">
      <c r="A273" s="18">
        <v>271</v>
      </c>
      <c r="B273" s="24" t="s">
        <v>663</v>
      </c>
      <c r="C273" s="4" t="s">
        <v>664</v>
      </c>
      <c r="D273" s="4" t="s">
        <v>664</v>
      </c>
      <c r="E273" s="12">
        <v>111</v>
      </c>
      <c r="F273" s="12" t="s">
        <v>96</v>
      </c>
      <c r="G273" s="12" t="s">
        <v>741</v>
      </c>
      <c r="H273" s="12" t="s">
        <v>661</v>
      </c>
      <c r="I273" s="11" t="s">
        <v>665</v>
      </c>
    </row>
    <row r="274" spans="1:9" ht="16.2" x14ac:dyDescent="0.3">
      <c r="A274" s="18">
        <v>272</v>
      </c>
      <c r="B274" s="22" t="s">
        <v>214</v>
      </c>
      <c r="C274" s="11" t="s">
        <v>215</v>
      </c>
      <c r="D274" s="11" t="s">
        <v>216</v>
      </c>
      <c r="E274" s="12" t="s">
        <v>72</v>
      </c>
      <c r="F274" s="12" t="s">
        <v>72</v>
      </c>
      <c r="G274" s="12" t="s">
        <v>64</v>
      </c>
      <c r="H274" s="12" t="s">
        <v>217</v>
      </c>
      <c r="I274" s="11" t="s">
        <v>218</v>
      </c>
    </row>
    <row r="275" spans="1:9" ht="16.2" x14ac:dyDescent="0.3">
      <c r="A275" s="18">
        <v>273</v>
      </c>
      <c r="B275" s="22" t="s">
        <v>219</v>
      </c>
      <c r="C275" s="11" t="s">
        <v>220</v>
      </c>
      <c r="D275" s="11" t="s">
        <v>216</v>
      </c>
      <c r="E275" s="12" t="s">
        <v>72</v>
      </c>
      <c r="F275" s="12" t="s">
        <v>72</v>
      </c>
      <c r="G275" s="12" t="s">
        <v>64</v>
      </c>
      <c r="H275" s="12" t="s">
        <v>217</v>
      </c>
      <c r="I275" s="11" t="s">
        <v>314</v>
      </c>
    </row>
    <row r="276" spans="1:9" ht="16.2" x14ac:dyDescent="0.3">
      <c r="A276" s="18">
        <v>274</v>
      </c>
      <c r="B276" s="22" t="s">
        <v>313</v>
      </c>
      <c r="C276" s="11" t="s">
        <v>666</v>
      </c>
      <c r="D276" s="11" t="s">
        <v>666</v>
      </c>
      <c r="E276" s="12" t="s">
        <v>72</v>
      </c>
      <c r="F276" s="12" t="s">
        <v>72</v>
      </c>
      <c r="G276" s="12" t="s">
        <v>64</v>
      </c>
      <c r="H276" s="12" t="s">
        <v>307</v>
      </c>
      <c r="I276" s="11" t="s">
        <v>317</v>
      </c>
    </row>
    <row r="277" spans="1:9" ht="16.2" x14ac:dyDescent="0.3">
      <c r="A277" s="18">
        <v>275</v>
      </c>
      <c r="B277" s="22" t="s">
        <v>412</v>
      </c>
      <c r="C277" s="11" t="s">
        <v>315</v>
      </c>
      <c r="D277" s="11" t="s">
        <v>316</v>
      </c>
      <c r="E277" s="12"/>
      <c r="F277" s="12"/>
      <c r="G277" s="12" t="s">
        <v>744</v>
      </c>
      <c r="H277" s="12" t="s">
        <v>111</v>
      </c>
      <c r="I277" s="11" t="s">
        <v>317</v>
      </c>
    </row>
    <row r="278" spans="1:9" ht="16.2" x14ac:dyDescent="0.3">
      <c r="A278" s="18">
        <v>276</v>
      </c>
      <c r="B278" s="22" t="s">
        <v>318</v>
      </c>
      <c r="C278" s="11" t="s">
        <v>319</v>
      </c>
      <c r="D278" s="11" t="s">
        <v>319</v>
      </c>
      <c r="E278" s="12">
        <v>129</v>
      </c>
      <c r="F278" s="12"/>
      <c r="G278" s="12" t="s">
        <v>64</v>
      </c>
      <c r="H278" s="12" t="s">
        <v>307</v>
      </c>
      <c r="I278" s="11" t="s">
        <v>1208</v>
      </c>
    </row>
    <row r="279" spans="1:9" ht="16.2" x14ac:dyDescent="0.3">
      <c r="A279" s="18">
        <v>277</v>
      </c>
      <c r="B279" s="22" t="s">
        <v>413</v>
      </c>
      <c r="C279" s="11" t="s">
        <v>639</v>
      </c>
      <c r="D279" s="11" t="s">
        <v>316</v>
      </c>
      <c r="E279" s="12"/>
      <c r="F279" s="12"/>
      <c r="G279" s="12" t="s">
        <v>744</v>
      </c>
      <c r="H279" s="12" t="s">
        <v>331</v>
      </c>
      <c r="I279" s="11" t="s">
        <v>415</v>
      </c>
    </row>
    <row r="280" spans="1:9" ht="16.2" x14ac:dyDescent="0.3">
      <c r="A280" s="18">
        <v>278</v>
      </c>
      <c r="B280" s="22" t="s">
        <v>414</v>
      </c>
      <c r="C280" s="11" t="s">
        <v>639</v>
      </c>
      <c r="D280" s="11" t="s">
        <v>316</v>
      </c>
      <c r="E280" s="12"/>
      <c r="F280" s="12"/>
      <c r="G280" s="12" t="s">
        <v>744</v>
      </c>
      <c r="H280" s="12" t="s">
        <v>331</v>
      </c>
      <c r="I280" s="11" t="s">
        <v>745</v>
      </c>
    </row>
    <row r="281" spans="1:9" ht="16.2" x14ac:dyDescent="0.3">
      <c r="A281" s="18">
        <v>279</v>
      </c>
      <c r="B281" s="22" t="s">
        <v>1209</v>
      </c>
      <c r="C281" s="11" t="s">
        <v>1210</v>
      </c>
      <c r="D281" s="11" t="s">
        <v>1210</v>
      </c>
      <c r="E281" s="12">
        <v>101</v>
      </c>
      <c r="F281" s="12" t="s">
        <v>1211</v>
      </c>
      <c r="G281" s="12" t="s">
        <v>64</v>
      </c>
      <c r="H281" s="12" t="s">
        <v>1212</v>
      </c>
      <c r="I281" s="11" t="s">
        <v>746</v>
      </c>
    </row>
    <row r="282" spans="1:9" ht="16.2" x14ac:dyDescent="0.3">
      <c r="A282" s="18">
        <v>280</v>
      </c>
      <c r="B282" s="22" t="s">
        <v>668</v>
      </c>
      <c r="C282" s="4" t="s">
        <v>315</v>
      </c>
      <c r="D282" s="4" t="s">
        <v>316</v>
      </c>
      <c r="E282" s="12" t="s">
        <v>72</v>
      </c>
      <c r="F282" s="12" t="s">
        <v>72</v>
      </c>
      <c r="G282" s="12" t="s">
        <v>64</v>
      </c>
      <c r="H282" s="12" t="s">
        <v>217</v>
      </c>
      <c r="I282" s="11" t="s">
        <v>669</v>
      </c>
    </row>
    <row r="283" spans="1:9" ht="16.2" x14ac:dyDescent="0.3">
      <c r="A283" s="18">
        <v>281</v>
      </c>
      <c r="B283" s="22" t="s">
        <v>1213</v>
      </c>
      <c r="C283" s="4" t="s">
        <v>315</v>
      </c>
      <c r="D283" s="4" t="s">
        <v>316</v>
      </c>
      <c r="E283" s="12" t="s">
        <v>72</v>
      </c>
      <c r="F283" s="12" t="s">
        <v>72</v>
      </c>
      <c r="G283" s="12" t="s">
        <v>747</v>
      </c>
      <c r="H283" s="12" t="s">
        <v>217</v>
      </c>
      <c r="I283" s="11" t="s">
        <v>672</v>
      </c>
    </row>
    <row r="284" spans="1:9" ht="16.2" x14ac:dyDescent="0.3">
      <c r="A284" s="18">
        <v>282</v>
      </c>
      <c r="B284" s="22" t="s">
        <v>1214</v>
      </c>
      <c r="C284" s="4" t="s">
        <v>1215</v>
      </c>
      <c r="D284" s="4" t="s">
        <v>1215</v>
      </c>
      <c r="E284" s="12" t="s">
        <v>72</v>
      </c>
      <c r="F284" s="12" t="s">
        <v>72</v>
      </c>
      <c r="G284" s="12" t="s">
        <v>64</v>
      </c>
      <c r="H284" s="12" t="s">
        <v>307</v>
      </c>
      <c r="I284" s="11" t="s">
        <v>1216</v>
      </c>
    </row>
    <row r="285" spans="1:9" ht="16.2" x14ac:dyDescent="0.3">
      <c r="A285" s="18">
        <v>283</v>
      </c>
      <c r="B285" s="22" t="s">
        <v>1217</v>
      </c>
      <c r="C285" s="4" t="s">
        <v>814</v>
      </c>
      <c r="D285" s="4" t="s">
        <v>1218</v>
      </c>
      <c r="E285" s="12">
        <v>109</v>
      </c>
      <c r="F285" s="12" t="s">
        <v>72</v>
      </c>
      <c r="G285" s="12" t="s">
        <v>747</v>
      </c>
      <c r="H285" s="12" t="s">
        <v>307</v>
      </c>
      <c r="I285" s="11" t="s">
        <v>1216</v>
      </c>
    </row>
    <row r="286" spans="1:9" ht="16.2" x14ac:dyDescent="0.3">
      <c r="A286" s="18">
        <v>284</v>
      </c>
      <c r="B286" s="22" t="s">
        <v>1219</v>
      </c>
      <c r="C286" s="4" t="s">
        <v>787</v>
      </c>
      <c r="D286" s="4" t="s">
        <v>787</v>
      </c>
      <c r="E286" s="12">
        <v>141</v>
      </c>
      <c r="F286" s="12" t="s">
        <v>72</v>
      </c>
      <c r="G286" s="12" t="s">
        <v>64</v>
      </c>
      <c r="H286" s="12" t="s">
        <v>307</v>
      </c>
      <c r="I286" s="11" t="s">
        <v>748</v>
      </c>
    </row>
    <row r="287" spans="1:9" ht="16.2" x14ac:dyDescent="0.3">
      <c r="A287" s="18">
        <v>285</v>
      </c>
      <c r="B287" s="29" t="s">
        <v>1220</v>
      </c>
      <c r="C287" s="4" t="s">
        <v>208</v>
      </c>
      <c r="D287" s="4" t="s">
        <v>208</v>
      </c>
      <c r="E287" s="12" t="s">
        <v>72</v>
      </c>
      <c r="F287" s="12" t="s">
        <v>72</v>
      </c>
      <c r="G287" s="12" t="s">
        <v>749</v>
      </c>
      <c r="H287" s="12" t="s">
        <v>307</v>
      </c>
      <c r="I287" s="11" t="s">
        <v>750</v>
      </c>
    </row>
    <row r="288" spans="1:9" ht="32.4" x14ac:dyDescent="0.3">
      <c r="A288" s="18">
        <v>286</v>
      </c>
      <c r="B288" s="29" t="s">
        <v>1221</v>
      </c>
      <c r="C288" s="4" t="s">
        <v>84</v>
      </c>
      <c r="D288" s="4" t="s">
        <v>84</v>
      </c>
      <c r="E288" s="12" t="s">
        <v>72</v>
      </c>
      <c r="F288" s="12" t="s">
        <v>72</v>
      </c>
      <c r="G288" s="12" t="s">
        <v>670</v>
      </c>
      <c r="H288" s="12" t="s">
        <v>1222</v>
      </c>
      <c r="I288" s="11" t="s">
        <v>1223</v>
      </c>
    </row>
    <row r="289" spans="1:9" ht="16.2" x14ac:dyDescent="0.3">
      <c r="A289" s="18">
        <v>287</v>
      </c>
      <c r="B289" s="29" t="s">
        <v>1224</v>
      </c>
      <c r="C289" s="4" t="s">
        <v>208</v>
      </c>
      <c r="D289" s="4" t="s">
        <v>208</v>
      </c>
      <c r="E289" s="12" t="s">
        <v>72</v>
      </c>
      <c r="F289" s="12" t="s">
        <v>72</v>
      </c>
      <c r="G289" s="12" t="s">
        <v>670</v>
      </c>
      <c r="H289" s="12" t="s">
        <v>307</v>
      </c>
      <c r="I289" s="11" t="s">
        <v>1223</v>
      </c>
    </row>
    <row r="290" spans="1:9" ht="16.2" x14ac:dyDescent="0.3">
      <c r="A290" s="18">
        <v>288</v>
      </c>
      <c r="B290" s="29" t="s">
        <v>1225</v>
      </c>
      <c r="C290" s="4" t="s">
        <v>77</v>
      </c>
      <c r="D290" s="4" t="s">
        <v>77</v>
      </c>
      <c r="E290" s="12">
        <v>30</v>
      </c>
      <c r="F290" s="12" t="s">
        <v>1211</v>
      </c>
      <c r="G290" s="12" t="s">
        <v>64</v>
      </c>
      <c r="H290" s="12" t="s">
        <v>307</v>
      </c>
      <c r="I290" s="11" t="s">
        <v>1226</v>
      </c>
    </row>
    <row r="291" spans="1:9" ht="16.2" x14ac:dyDescent="0.3">
      <c r="A291" s="18">
        <v>289</v>
      </c>
      <c r="B291" s="29" t="s">
        <v>1227</v>
      </c>
      <c r="C291" s="45" t="s">
        <v>1228</v>
      </c>
      <c r="D291" s="45" t="s">
        <v>1228</v>
      </c>
      <c r="E291" s="12" t="s">
        <v>72</v>
      </c>
      <c r="F291" s="12" t="s">
        <v>72</v>
      </c>
      <c r="G291" s="12" t="s">
        <v>64</v>
      </c>
      <c r="H291" s="12" t="s">
        <v>217</v>
      </c>
      <c r="I291" s="11" t="s">
        <v>1229</v>
      </c>
    </row>
    <row r="292" spans="1:9" ht="32.4" x14ac:dyDescent="0.3">
      <c r="A292" s="18">
        <v>290</v>
      </c>
      <c r="B292" s="30" t="s">
        <v>1230</v>
      </c>
      <c r="C292" s="13" t="s">
        <v>671</v>
      </c>
      <c r="D292" s="13" t="s">
        <v>671</v>
      </c>
      <c r="E292" s="12" t="s">
        <v>72</v>
      </c>
      <c r="F292" s="12" t="s">
        <v>72</v>
      </c>
      <c r="G292" s="12" t="s">
        <v>749</v>
      </c>
      <c r="H292" s="12" t="s">
        <v>217</v>
      </c>
      <c r="I292" s="11" t="s">
        <v>751</v>
      </c>
    </row>
    <row r="293" spans="1:9" ht="16.2" x14ac:dyDescent="0.3">
      <c r="A293" s="18">
        <v>291</v>
      </c>
      <c r="B293" s="3" t="s">
        <v>1231</v>
      </c>
      <c r="C293" s="12" t="s">
        <v>1232</v>
      </c>
      <c r="D293" s="12" t="s">
        <v>1233</v>
      </c>
      <c r="E293" s="12">
        <v>108</v>
      </c>
      <c r="F293" s="12" t="s">
        <v>1234</v>
      </c>
      <c r="G293" s="12" t="s">
        <v>667</v>
      </c>
      <c r="H293" s="12" t="s">
        <v>1235</v>
      </c>
      <c r="I293" s="12" t="s">
        <v>1236</v>
      </c>
    </row>
    <row r="294" spans="1:9" x14ac:dyDescent="0.3">
      <c r="C294" s="12"/>
    </row>
  </sheetData>
  <mergeCells count="1">
    <mergeCell ref="A1:I1"/>
  </mergeCells>
  <phoneticPr fontId="3" type="noConversion"/>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zoomScale="130" zoomScaleNormal="130" workbookViewId="0">
      <selection sqref="A1:E1"/>
    </sheetView>
  </sheetViews>
  <sheetFormatPr defaultColWidth="8.77734375" defaultRowHeight="15.6" x14ac:dyDescent="0.3"/>
  <cols>
    <col min="1" max="1" width="8.77734375" style="9"/>
    <col min="2" max="2" width="43.6640625" style="26" customWidth="1"/>
    <col min="3" max="3" width="10.21875" style="26" customWidth="1"/>
    <col min="4" max="4" width="9" style="27"/>
    <col min="5" max="5" width="14.33203125" style="26" customWidth="1"/>
    <col min="6" max="16384" width="8.77734375" style="9"/>
  </cols>
  <sheetData>
    <row r="1" spans="1:5" ht="16.2" x14ac:dyDescent="0.3">
      <c r="A1" s="57" t="s">
        <v>673</v>
      </c>
      <c r="B1" s="57"/>
      <c r="C1" s="57"/>
      <c r="D1" s="57"/>
      <c r="E1" s="57"/>
    </row>
    <row r="2" spans="1:5" ht="16.2" x14ac:dyDescent="0.3">
      <c r="A2" s="5" t="s">
        <v>416</v>
      </c>
      <c r="B2" s="16" t="s">
        <v>1097</v>
      </c>
      <c r="C2" s="16" t="s">
        <v>674</v>
      </c>
      <c r="D2" s="5" t="s">
        <v>675</v>
      </c>
      <c r="E2" s="16" t="s">
        <v>676</v>
      </c>
    </row>
    <row r="3" spans="1:5" ht="16.2" x14ac:dyDescent="0.3">
      <c r="A3" s="5">
        <v>1</v>
      </c>
      <c r="B3" s="17" t="s">
        <v>677</v>
      </c>
      <c r="C3" s="16"/>
      <c r="D3" s="18">
        <v>2</v>
      </c>
      <c r="E3" s="16"/>
    </row>
    <row r="4" spans="1:5" ht="16.2" x14ac:dyDescent="0.3">
      <c r="A4" s="5">
        <v>2</v>
      </c>
      <c r="B4" s="17" t="s">
        <v>678</v>
      </c>
      <c r="C4" s="16"/>
      <c r="D4" s="18">
        <v>1</v>
      </c>
      <c r="E4" s="16"/>
    </row>
    <row r="5" spans="1:5" ht="16.2" x14ac:dyDescent="0.3">
      <c r="A5" s="5">
        <v>3</v>
      </c>
      <c r="B5" s="17" t="s">
        <v>679</v>
      </c>
      <c r="C5" s="16"/>
      <c r="D5" s="18">
        <v>15</v>
      </c>
      <c r="E5" s="16"/>
    </row>
    <row r="6" spans="1:5" ht="16.2" x14ac:dyDescent="0.3">
      <c r="A6" s="5">
        <v>4</v>
      </c>
      <c r="B6" s="16" t="s">
        <v>680</v>
      </c>
      <c r="C6" s="16"/>
      <c r="D6" s="18">
        <v>1</v>
      </c>
      <c r="E6" s="16"/>
    </row>
    <row r="7" spans="1:5" ht="16.2" x14ac:dyDescent="0.3">
      <c r="A7" s="5">
        <v>5</v>
      </c>
      <c r="B7" s="17" t="s">
        <v>681</v>
      </c>
      <c r="C7" s="3"/>
      <c r="D7" s="5">
        <v>1</v>
      </c>
      <c r="E7" s="16"/>
    </row>
    <row r="8" spans="1:5" ht="16.2" x14ac:dyDescent="0.3">
      <c r="A8" s="5">
        <v>6</v>
      </c>
      <c r="B8" s="17" t="s">
        <v>682</v>
      </c>
      <c r="C8" s="3"/>
      <c r="D8" s="5">
        <v>1</v>
      </c>
      <c r="E8" s="16"/>
    </row>
    <row r="9" spans="1:5" ht="16.2" x14ac:dyDescent="0.3">
      <c r="A9" s="5">
        <v>7</v>
      </c>
      <c r="B9" s="16" t="s">
        <v>683</v>
      </c>
      <c r="C9" s="16"/>
      <c r="D9" s="18">
        <v>1</v>
      </c>
      <c r="E9" s="16"/>
    </row>
    <row r="10" spans="1:5" ht="16.2" x14ac:dyDescent="0.3">
      <c r="A10" s="5">
        <v>8</v>
      </c>
      <c r="B10" s="16" t="s">
        <v>684</v>
      </c>
      <c r="C10" s="16"/>
      <c r="D10" s="18">
        <v>1</v>
      </c>
      <c r="E10" s="16"/>
    </row>
    <row r="11" spans="1:5" ht="16.2" x14ac:dyDescent="0.3">
      <c r="A11" s="5">
        <v>9</v>
      </c>
      <c r="B11" s="16" t="s">
        <v>685</v>
      </c>
      <c r="C11" s="16"/>
      <c r="D11" s="18">
        <v>1</v>
      </c>
      <c r="E11" s="16"/>
    </row>
    <row r="12" spans="1:5" ht="16.2" x14ac:dyDescent="0.3">
      <c r="A12" s="5">
        <v>10</v>
      </c>
      <c r="B12" s="3" t="s">
        <v>686</v>
      </c>
      <c r="C12" s="3"/>
      <c r="D12" s="5">
        <v>6</v>
      </c>
      <c r="E12" s="16"/>
    </row>
    <row r="13" spans="1:5" ht="16.2" x14ac:dyDescent="0.3">
      <c r="A13" s="5">
        <v>11</v>
      </c>
      <c r="B13" s="3" t="s">
        <v>1098</v>
      </c>
      <c r="C13" s="3"/>
      <c r="D13" s="5">
        <v>4</v>
      </c>
      <c r="E13" s="16"/>
    </row>
    <row r="14" spans="1:5" ht="16.2" x14ac:dyDescent="0.3">
      <c r="A14" s="5">
        <v>12</v>
      </c>
      <c r="B14" s="16" t="s">
        <v>687</v>
      </c>
      <c r="C14" s="16"/>
      <c r="D14" s="18">
        <v>1</v>
      </c>
      <c r="E14" s="16"/>
    </row>
    <row r="15" spans="1:5" ht="16.2" x14ac:dyDescent="0.3">
      <c r="A15" s="5">
        <v>13</v>
      </c>
      <c r="B15" s="16" t="s">
        <v>688</v>
      </c>
      <c r="C15" s="16"/>
      <c r="D15" s="18">
        <v>1</v>
      </c>
      <c r="E15" s="16"/>
    </row>
    <row r="16" spans="1:5" ht="16.2" x14ac:dyDescent="0.3">
      <c r="A16" s="5">
        <v>14</v>
      </c>
      <c r="B16" s="17" t="s">
        <v>689</v>
      </c>
      <c r="C16" s="3"/>
      <c r="D16" s="5">
        <v>2</v>
      </c>
      <c r="E16" s="16"/>
    </row>
    <row r="17" spans="1:5" ht="16.2" x14ac:dyDescent="0.3">
      <c r="A17" s="5">
        <v>15</v>
      </c>
      <c r="B17" s="16" t="s">
        <v>690</v>
      </c>
      <c r="C17" s="16"/>
      <c r="D17" s="18">
        <v>1</v>
      </c>
      <c r="E17" s="16"/>
    </row>
    <row r="18" spans="1:5" ht="16.2" x14ac:dyDescent="0.3">
      <c r="A18" s="5">
        <v>16</v>
      </c>
      <c r="B18" s="16" t="s">
        <v>1099</v>
      </c>
      <c r="C18" s="16"/>
      <c r="D18" s="18">
        <v>1</v>
      </c>
      <c r="E18" s="16"/>
    </row>
    <row r="19" spans="1:5" ht="16.2" x14ac:dyDescent="0.3">
      <c r="A19" s="5">
        <v>17</v>
      </c>
      <c r="B19" s="16" t="s">
        <v>1100</v>
      </c>
      <c r="C19" s="16"/>
      <c r="D19" s="18">
        <v>1</v>
      </c>
      <c r="E19" s="16"/>
    </row>
    <row r="20" spans="1:5" ht="16.2" x14ac:dyDescent="0.3">
      <c r="A20" s="5">
        <v>18</v>
      </c>
      <c r="B20" s="16" t="s">
        <v>1101</v>
      </c>
      <c r="C20" s="16"/>
      <c r="D20" s="18">
        <v>1</v>
      </c>
      <c r="E20" s="16"/>
    </row>
    <row r="21" spans="1:5" ht="16.2" x14ac:dyDescent="0.3">
      <c r="A21" s="5">
        <v>19</v>
      </c>
      <c r="B21" s="16" t="s">
        <v>1102</v>
      </c>
      <c r="C21" s="16"/>
      <c r="D21" s="18">
        <v>1</v>
      </c>
      <c r="E21" s="16"/>
    </row>
    <row r="22" spans="1:5" ht="16.2" x14ac:dyDescent="0.3">
      <c r="A22" s="5">
        <v>20</v>
      </c>
      <c r="B22" s="16" t="s">
        <v>1103</v>
      </c>
      <c r="C22" s="16"/>
      <c r="D22" s="18">
        <v>1</v>
      </c>
      <c r="E22" s="16"/>
    </row>
    <row r="23" spans="1:5" ht="16.2" x14ac:dyDescent="0.3">
      <c r="A23" s="5">
        <v>21</v>
      </c>
      <c r="B23" s="16" t="s">
        <v>1104</v>
      </c>
      <c r="C23" s="16"/>
      <c r="D23" s="18">
        <v>1</v>
      </c>
      <c r="E23" s="16"/>
    </row>
    <row r="24" spans="1:5" ht="16.2" x14ac:dyDescent="0.3">
      <c r="A24" s="5">
        <v>22</v>
      </c>
      <c r="B24" s="16" t="s">
        <v>1105</v>
      </c>
      <c r="C24" s="16"/>
      <c r="D24" s="18">
        <v>1</v>
      </c>
      <c r="E24" s="16"/>
    </row>
    <row r="25" spans="1:5" ht="16.2" x14ac:dyDescent="0.3">
      <c r="A25" s="5">
        <v>23</v>
      </c>
      <c r="B25" s="16" t="s">
        <v>1106</v>
      </c>
      <c r="C25" s="16"/>
      <c r="D25" s="18">
        <v>1</v>
      </c>
      <c r="E25" s="16"/>
    </row>
    <row r="26" spans="1:5" ht="16.2" x14ac:dyDescent="0.3">
      <c r="A26" s="5">
        <v>24</v>
      </c>
      <c r="B26" s="16" t="s">
        <v>1107</v>
      </c>
      <c r="C26" s="16"/>
      <c r="D26" s="18">
        <v>1</v>
      </c>
      <c r="E26" s="16"/>
    </row>
    <row r="27" spans="1:5" ht="16.2" x14ac:dyDescent="0.3">
      <c r="A27" s="5">
        <v>25</v>
      </c>
      <c r="B27" s="16" t="s">
        <v>1108</v>
      </c>
      <c r="C27" s="16"/>
      <c r="D27" s="18">
        <v>1</v>
      </c>
      <c r="E27" s="16"/>
    </row>
    <row r="28" spans="1:5" ht="16.2" x14ac:dyDescent="0.3">
      <c r="A28" s="5">
        <v>26</v>
      </c>
      <c r="B28" s="16" t="s">
        <v>1109</v>
      </c>
      <c r="C28" s="16"/>
      <c r="D28" s="18">
        <v>1</v>
      </c>
      <c r="E28" s="16"/>
    </row>
    <row r="29" spans="1:5" ht="16.2" x14ac:dyDescent="0.3">
      <c r="A29" s="5">
        <v>27</v>
      </c>
      <c r="B29" s="16" t="s">
        <v>1110</v>
      </c>
      <c r="C29" s="16"/>
      <c r="D29" s="18">
        <v>1</v>
      </c>
      <c r="E29" s="16"/>
    </row>
    <row r="30" spans="1:5" ht="16.2" x14ac:dyDescent="0.3">
      <c r="A30" s="5">
        <v>28</v>
      </c>
      <c r="B30" s="16" t="s">
        <v>1111</v>
      </c>
      <c r="C30" s="16"/>
      <c r="D30" s="18">
        <v>1</v>
      </c>
      <c r="E30" s="16"/>
    </row>
    <row r="31" spans="1:5" ht="16.2" x14ac:dyDescent="0.3">
      <c r="A31" s="5">
        <v>29</v>
      </c>
      <c r="B31" s="16" t="s">
        <v>1112</v>
      </c>
      <c r="C31" s="16"/>
      <c r="D31" s="18">
        <v>1</v>
      </c>
      <c r="E31" s="16"/>
    </row>
    <row r="32" spans="1:5" ht="16.2" x14ac:dyDescent="0.3">
      <c r="A32" s="5">
        <v>30</v>
      </c>
      <c r="B32" s="16" t="s">
        <v>1113</v>
      </c>
      <c r="C32" s="16"/>
      <c r="D32" s="18">
        <v>2</v>
      </c>
      <c r="E32" s="16"/>
    </row>
    <row r="33" spans="1:6" ht="16.2" x14ac:dyDescent="0.3">
      <c r="A33" s="5">
        <v>31</v>
      </c>
      <c r="B33" s="16" t="s">
        <v>1114</v>
      </c>
      <c r="C33" s="16"/>
      <c r="D33" s="18">
        <v>1</v>
      </c>
      <c r="E33" s="16"/>
    </row>
    <row r="34" spans="1:6" ht="16.2" x14ac:dyDescent="0.3">
      <c r="A34" s="5">
        <v>32</v>
      </c>
      <c r="B34" s="16" t="s">
        <v>1115</v>
      </c>
      <c r="C34" s="16"/>
      <c r="D34" s="18">
        <v>1</v>
      </c>
      <c r="E34" s="16"/>
    </row>
    <row r="35" spans="1:6" ht="16.2" x14ac:dyDescent="0.3">
      <c r="A35" s="5">
        <v>33</v>
      </c>
      <c r="B35" s="16" t="s">
        <v>1116</v>
      </c>
      <c r="C35" s="16"/>
      <c r="D35" s="18">
        <v>1</v>
      </c>
      <c r="E35" s="16"/>
    </row>
    <row r="36" spans="1:6" ht="16.2" x14ac:dyDescent="0.3">
      <c r="A36" s="5">
        <v>34</v>
      </c>
      <c r="B36" s="16" t="s">
        <v>1117</v>
      </c>
      <c r="C36" s="16"/>
      <c r="D36" s="18">
        <v>2</v>
      </c>
      <c r="E36" s="16"/>
    </row>
    <row r="37" spans="1:6" ht="16.2" x14ac:dyDescent="0.3">
      <c r="A37" s="5">
        <v>35</v>
      </c>
      <c r="B37" s="16" t="s">
        <v>1118</v>
      </c>
      <c r="C37" s="16"/>
      <c r="D37" s="18">
        <v>1</v>
      </c>
      <c r="E37" s="16"/>
    </row>
    <row r="38" spans="1:6" ht="16.2" x14ac:dyDescent="0.3">
      <c r="A38" s="5">
        <v>36</v>
      </c>
      <c r="B38" s="16" t="s">
        <v>1119</v>
      </c>
      <c r="C38" s="16"/>
      <c r="D38" s="18">
        <v>1</v>
      </c>
      <c r="E38" s="16"/>
    </row>
    <row r="39" spans="1:6" ht="16.2" x14ac:dyDescent="0.3">
      <c r="A39" s="5">
        <v>37</v>
      </c>
      <c r="B39" s="16" t="s">
        <v>1120</v>
      </c>
      <c r="C39" s="16"/>
      <c r="D39" s="18">
        <v>2</v>
      </c>
      <c r="E39" s="16"/>
      <c r="F39" s="25"/>
    </row>
    <row r="40" spans="1:6" ht="16.2" x14ac:dyDescent="0.3">
      <c r="A40" s="5">
        <v>38</v>
      </c>
      <c r="B40" s="16" t="s">
        <v>1121</v>
      </c>
      <c r="C40" s="16"/>
      <c r="D40" s="18">
        <v>1</v>
      </c>
      <c r="E40" s="16"/>
    </row>
    <row r="41" spans="1:6" ht="16.2" x14ac:dyDescent="0.3">
      <c r="A41" s="5">
        <v>39</v>
      </c>
      <c r="B41" s="16" t="s">
        <v>1122</v>
      </c>
      <c r="C41" s="16"/>
      <c r="D41" s="18">
        <v>1</v>
      </c>
      <c r="E41" s="16"/>
      <c r="F41" s="25"/>
    </row>
    <row r="42" spans="1:6" ht="16.2" x14ac:dyDescent="0.3">
      <c r="A42" s="5">
        <v>40</v>
      </c>
      <c r="B42" s="16" t="s">
        <v>1123</v>
      </c>
      <c r="C42" s="16"/>
      <c r="D42" s="18">
        <v>1</v>
      </c>
      <c r="E42" s="16"/>
    </row>
    <row r="43" spans="1:6" ht="16.2" x14ac:dyDescent="0.3">
      <c r="A43" s="5">
        <v>41</v>
      </c>
      <c r="B43" s="16" t="s">
        <v>1124</v>
      </c>
      <c r="C43" s="16"/>
      <c r="D43" s="18">
        <v>1</v>
      </c>
      <c r="E43" s="16"/>
    </row>
    <row r="44" spans="1:6" ht="16.2" x14ac:dyDescent="0.3">
      <c r="A44" s="5">
        <v>42</v>
      </c>
      <c r="B44" s="16" t="s">
        <v>1125</v>
      </c>
      <c r="C44" s="16"/>
      <c r="D44" s="18">
        <v>1</v>
      </c>
      <c r="E44" s="16"/>
    </row>
    <row r="45" spans="1:6" ht="16.2" x14ac:dyDescent="0.3">
      <c r="A45" s="5">
        <v>43</v>
      </c>
      <c r="B45" s="16" t="s">
        <v>1126</v>
      </c>
      <c r="C45" s="16"/>
      <c r="D45" s="18">
        <v>1</v>
      </c>
      <c r="E45" s="16"/>
    </row>
    <row r="46" spans="1:6" ht="16.2" x14ac:dyDescent="0.3">
      <c r="A46" s="5">
        <v>44</v>
      </c>
      <c r="B46" s="16" t="s">
        <v>1127</v>
      </c>
      <c r="C46" s="16"/>
      <c r="D46" s="18">
        <v>1</v>
      </c>
      <c r="E46" s="16"/>
    </row>
    <row r="47" spans="1:6" ht="16.2" x14ac:dyDescent="0.3">
      <c r="A47" s="5">
        <v>45</v>
      </c>
      <c r="B47" s="16" t="s">
        <v>1128</v>
      </c>
      <c r="C47" s="16"/>
      <c r="D47" s="18">
        <v>1</v>
      </c>
      <c r="E47" s="16"/>
      <c r="F47" s="25"/>
    </row>
    <row r="48" spans="1:6" ht="16.2" x14ac:dyDescent="0.3">
      <c r="A48" s="5">
        <v>46</v>
      </c>
      <c r="B48" s="16" t="s">
        <v>1129</v>
      </c>
      <c r="C48" s="16"/>
      <c r="D48" s="18">
        <v>1</v>
      </c>
      <c r="E48" s="16"/>
    </row>
    <row r="49" spans="1:5" ht="16.2" x14ac:dyDescent="0.3">
      <c r="A49" s="5">
        <v>47</v>
      </c>
      <c r="B49" s="16" t="s">
        <v>1130</v>
      </c>
      <c r="C49" s="16"/>
      <c r="D49" s="18">
        <v>1</v>
      </c>
      <c r="E49" s="16"/>
    </row>
    <row r="50" spans="1:5" ht="16.2" x14ac:dyDescent="0.3">
      <c r="A50" s="5">
        <v>48</v>
      </c>
      <c r="B50" s="16" t="s">
        <v>1131</v>
      </c>
      <c r="C50" s="16"/>
      <c r="D50" s="18">
        <v>1</v>
      </c>
      <c r="E50" s="16"/>
    </row>
    <row r="51" spans="1:5" ht="16.2" x14ac:dyDescent="0.3">
      <c r="A51" s="5">
        <v>49</v>
      </c>
      <c r="B51" s="16" t="s">
        <v>1132</v>
      </c>
      <c r="C51" s="16"/>
      <c r="D51" s="18">
        <v>1</v>
      </c>
      <c r="E51" s="16"/>
    </row>
    <row r="52" spans="1:5" ht="16.2" x14ac:dyDescent="0.3">
      <c r="A52" s="5">
        <v>50</v>
      </c>
      <c r="B52" s="16" t="s">
        <v>1133</v>
      </c>
      <c r="C52" s="16"/>
      <c r="D52" s="18">
        <v>1</v>
      </c>
      <c r="E52" s="16"/>
    </row>
    <row r="53" spans="1:5" ht="16.2" x14ac:dyDescent="0.3">
      <c r="A53" s="5">
        <v>51</v>
      </c>
      <c r="B53" s="16" t="s">
        <v>1134</v>
      </c>
      <c r="C53" s="16"/>
      <c r="D53" s="18">
        <v>1</v>
      </c>
      <c r="E53" s="16"/>
    </row>
    <row r="54" spans="1:5" ht="16.2" x14ac:dyDescent="0.3">
      <c r="A54" s="5">
        <v>52</v>
      </c>
      <c r="B54" s="16" t="s">
        <v>1135</v>
      </c>
      <c r="C54" s="16"/>
      <c r="D54" s="18">
        <v>1</v>
      </c>
      <c r="E54" s="16"/>
    </row>
    <row r="55" spans="1:5" ht="16.2" x14ac:dyDescent="0.3">
      <c r="A55" s="5">
        <v>54</v>
      </c>
      <c r="B55" s="16" t="s">
        <v>1136</v>
      </c>
      <c r="C55" s="16"/>
      <c r="D55" s="18">
        <v>1</v>
      </c>
      <c r="E55" s="16"/>
    </row>
    <row r="56" spans="1:5" ht="16.2" x14ac:dyDescent="0.3">
      <c r="A56" s="5">
        <v>55</v>
      </c>
      <c r="B56" s="16" t="s">
        <v>1137</v>
      </c>
      <c r="C56" s="16"/>
      <c r="D56" s="18">
        <v>1</v>
      </c>
      <c r="E56" s="16"/>
    </row>
    <row r="57" spans="1:5" ht="16.2" x14ac:dyDescent="0.3">
      <c r="A57" s="5">
        <v>56</v>
      </c>
      <c r="B57" s="16" t="s">
        <v>1138</v>
      </c>
      <c r="C57" s="16"/>
      <c r="D57" s="18">
        <v>1</v>
      </c>
      <c r="E57" s="16"/>
    </row>
    <row r="58" spans="1:5" ht="16.2" x14ac:dyDescent="0.3">
      <c r="A58" s="5">
        <v>57</v>
      </c>
      <c r="B58" s="16" t="s">
        <v>1139</v>
      </c>
      <c r="C58" s="16"/>
      <c r="D58" s="18">
        <v>1</v>
      </c>
      <c r="E58" s="16"/>
    </row>
    <row r="59" spans="1:5" ht="16.2" x14ac:dyDescent="0.3">
      <c r="A59" s="5">
        <v>58</v>
      </c>
      <c r="B59" s="16" t="s">
        <v>1140</v>
      </c>
      <c r="C59" s="16"/>
      <c r="D59" s="18">
        <v>1</v>
      </c>
      <c r="E59" s="16"/>
    </row>
    <row r="60" spans="1:5" ht="16.2" x14ac:dyDescent="0.3">
      <c r="A60" s="5">
        <v>59</v>
      </c>
      <c r="B60" s="16" t="s">
        <v>1141</v>
      </c>
      <c r="C60" s="16"/>
      <c r="D60" s="18">
        <v>1</v>
      </c>
      <c r="E60" s="16"/>
    </row>
    <row r="61" spans="1:5" ht="16.2" x14ac:dyDescent="0.3">
      <c r="A61" s="5">
        <v>60</v>
      </c>
      <c r="B61" s="16" t="s">
        <v>1142</v>
      </c>
      <c r="C61" s="16"/>
      <c r="D61" s="18">
        <v>1</v>
      </c>
      <c r="E61" s="16"/>
    </row>
    <row r="62" spans="1:5" ht="16.2" x14ac:dyDescent="0.3">
      <c r="A62" s="5">
        <v>61</v>
      </c>
      <c r="B62" s="16" t="s">
        <v>1143</v>
      </c>
      <c r="C62" s="16"/>
      <c r="D62" s="18">
        <v>1</v>
      </c>
      <c r="E62" s="16"/>
    </row>
    <row r="63" spans="1:5" ht="16.2" x14ac:dyDescent="0.3">
      <c r="A63" s="5">
        <v>62</v>
      </c>
      <c r="B63" s="16" t="s">
        <v>1144</v>
      </c>
      <c r="C63" s="16"/>
      <c r="D63" s="18">
        <v>1</v>
      </c>
      <c r="E63" s="16"/>
    </row>
    <row r="64" spans="1:5" ht="16.2" x14ac:dyDescent="0.3">
      <c r="A64" s="5">
        <v>63</v>
      </c>
      <c r="B64" s="16" t="s">
        <v>1145</v>
      </c>
      <c r="C64" s="16"/>
      <c r="D64" s="18">
        <v>1</v>
      </c>
      <c r="E64" s="16"/>
    </row>
    <row r="65" spans="1:5" ht="16.2" x14ac:dyDescent="0.3">
      <c r="A65" s="5">
        <v>64</v>
      </c>
      <c r="B65" s="16" t="s">
        <v>1146</v>
      </c>
      <c r="C65" s="16"/>
      <c r="D65" s="18">
        <v>1</v>
      </c>
      <c r="E65" s="16"/>
    </row>
    <row r="66" spans="1:5" ht="16.2" x14ac:dyDescent="0.3">
      <c r="A66" s="5">
        <v>65</v>
      </c>
      <c r="B66" s="16" t="s">
        <v>1147</v>
      </c>
      <c r="C66" s="16"/>
      <c r="D66" s="18">
        <v>1</v>
      </c>
      <c r="E66" s="16"/>
    </row>
    <row r="67" spans="1:5" ht="16.2" x14ac:dyDescent="0.3">
      <c r="A67" s="5">
        <v>66</v>
      </c>
      <c r="B67" s="16" t="s">
        <v>1148</v>
      </c>
      <c r="C67" s="16"/>
      <c r="D67" s="18">
        <v>1</v>
      </c>
      <c r="E67" s="16"/>
    </row>
  </sheetData>
  <mergeCells count="1">
    <mergeCell ref="A1:E1"/>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120" zoomScaleNormal="120" workbookViewId="0">
      <selection sqref="A1:E1"/>
    </sheetView>
  </sheetViews>
  <sheetFormatPr defaultColWidth="8.88671875" defaultRowHeight="19.95" customHeight="1" x14ac:dyDescent="0.3"/>
  <cols>
    <col min="1" max="1" width="8.88671875" style="19"/>
    <col min="2" max="2" width="31.44140625" style="20" customWidth="1"/>
    <col min="3" max="3" width="15.21875" style="20" customWidth="1"/>
    <col min="4" max="4" width="8.88671875" style="21"/>
    <col min="5" max="5" width="7.6640625" style="20" customWidth="1"/>
    <col min="6" max="16384" width="8.88671875" style="19"/>
  </cols>
  <sheetData>
    <row r="1" spans="1:5" ht="16.2" x14ac:dyDescent="0.3">
      <c r="A1" s="57" t="s">
        <v>691</v>
      </c>
      <c r="B1" s="57"/>
      <c r="C1" s="57"/>
      <c r="D1" s="57"/>
      <c r="E1" s="57"/>
    </row>
    <row r="2" spans="1:5" ht="16.2" x14ac:dyDescent="0.3">
      <c r="A2" s="5" t="s">
        <v>416</v>
      </c>
      <c r="B2" s="15" t="s">
        <v>692</v>
      </c>
      <c r="C2" s="16" t="s">
        <v>693</v>
      </c>
      <c r="D2" s="5" t="s">
        <v>675</v>
      </c>
      <c r="E2" s="16" t="s">
        <v>676</v>
      </c>
    </row>
    <row r="3" spans="1:5" ht="16.2" x14ac:dyDescent="0.3">
      <c r="A3" s="5">
        <v>1</v>
      </c>
      <c r="B3" s="16" t="s">
        <v>694</v>
      </c>
      <c r="C3" s="16"/>
      <c r="D3" s="18">
        <v>2</v>
      </c>
      <c r="E3" s="16"/>
    </row>
    <row r="4" spans="1:5" ht="16.2" x14ac:dyDescent="0.3">
      <c r="A4" s="5">
        <v>2</v>
      </c>
      <c r="B4" s="16" t="s">
        <v>695</v>
      </c>
      <c r="C4" s="16"/>
      <c r="D4" s="18">
        <v>1</v>
      </c>
      <c r="E4" s="16"/>
    </row>
    <row r="5" spans="1:5" ht="16.2" x14ac:dyDescent="0.3">
      <c r="A5" s="5">
        <v>3</v>
      </c>
      <c r="B5" s="16" t="s">
        <v>696</v>
      </c>
      <c r="C5" s="16"/>
      <c r="D5" s="18">
        <v>1</v>
      </c>
      <c r="E5" s="16"/>
    </row>
    <row r="6" spans="1:5" ht="16.2" x14ac:dyDescent="0.3">
      <c r="A6" s="5">
        <v>4</v>
      </c>
      <c r="B6" s="17" t="s">
        <v>697</v>
      </c>
      <c r="C6" s="3"/>
      <c r="D6" s="5">
        <v>1</v>
      </c>
      <c r="E6" s="16"/>
    </row>
    <row r="7" spans="1:5" ht="16.2" x14ac:dyDescent="0.3">
      <c r="A7" s="5">
        <v>5</v>
      </c>
      <c r="B7" s="17" t="s">
        <v>698</v>
      </c>
      <c r="C7" s="3"/>
      <c r="D7" s="5">
        <v>1</v>
      </c>
      <c r="E7" s="16"/>
    </row>
    <row r="8" spans="1:5" ht="16.2" x14ac:dyDescent="0.3">
      <c r="A8" s="5">
        <v>6</v>
      </c>
      <c r="B8" s="16" t="s">
        <v>699</v>
      </c>
      <c r="C8" s="16"/>
      <c r="D8" s="18">
        <v>1</v>
      </c>
      <c r="E8" s="16"/>
    </row>
    <row r="9" spans="1:5" ht="16.2" x14ac:dyDescent="0.3">
      <c r="A9" s="5">
        <v>7</v>
      </c>
      <c r="B9" s="16" t="s">
        <v>700</v>
      </c>
      <c r="C9" s="16"/>
      <c r="D9" s="18">
        <v>1</v>
      </c>
      <c r="E9" s="16"/>
    </row>
  </sheetData>
  <mergeCells count="1">
    <mergeCell ref="A1:E1"/>
  </mergeCells>
  <phoneticPr fontId="3" type="noConversion"/>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書籍、文宣品</vt:lpstr>
      <vt:lpstr>多媒體(財產)</vt:lpstr>
      <vt:lpstr>多媒體(非財產)</vt:lpstr>
      <vt:lpstr>桌遊</vt:lpstr>
      <vt:lpstr>攜帶式教具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李春金</dc:creator>
  <cp:lastModifiedBy>user</cp:lastModifiedBy>
  <cp:lastPrinted>2016-12-19T10:17:21Z</cp:lastPrinted>
  <dcterms:created xsi:type="dcterms:W3CDTF">2003-09-03T05:09:12Z</dcterms:created>
  <dcterms:modified xsi:type="dcterms:W3CDTF">2024-09-02T03:58:54Z</dcterms:modified>
</cp:coreProperties>
</file>